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50" windowHeight="7890" firstSheet="1" activeTab="6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8"/>
  <c r="H55" i="7" l="1"/>
  <c r="H52"/>
  <c r="H49"/>
  <c r="H46"/>
  <c r="H43"/>
  <c r="H39"/>
  <c r="H36"/>
  <c r="H32"/>
  <c r="H33"/>
  <c r="H31"/>
  <c r="H28"/>
  <c r="H27"/>
  <c r="H22"/>
  <c r="H23"/>
  <c r="H21"/>
  <c r="E42" i="8"/>
  <c r="H15" i="7" s="1"/>
  <c r="E39" i="8"/>
  <c r="E36"/>
  <c r="E35"/>
  <c r="E32"/>
  <c r="E29"/>
  <c r="E26"/>
  <c r="E18"/>
  <c r="E17"/>
  <c r="I15" i="1"/>
  <c r="I14"/>
  <c r="I12"/>
  <c r="I11"/>
  <c r="I34" i="3"/>
  <c r="I30"/>
  <c r="I31"/>
  <c r="I29"/>
  <c r="I13"/>
  <c r="I14"/>
  <c r="I15"/>
  <c r="I16"/>
  <c r="I12"/>
  <c r="I19"/>
  <c r="E21" i="8"/>
  <c r="H14" i="7" s="1"/>
  <c r="E14" i="8"/>
  <c r="H12" i="7" s="1"/>
  <c r="E11" i="8"/>
  <c r="H11" i="7" s="1"/>
  <c r="E8" i="8"/>
  <c r="H10" i="7" s="1"/>
  <c r="G26" l="1"/>
  <c r="G25" s="1"/>
  <c r="F26"/>
  <c r="F20"/>
  <c r="F19" s="1"/>
  <c r="G30"/>
  <c r="H30"/>
  <c r="G29"/>
  <c r="H29"/>
  <c r="F25"/>
  <c r="H20"/>
  <c r="H19" s="1"/>
  <c r="G15"/>
  <c r="D21" i="8"/>
  <c r="G14" i="7" s="1"/>
  <c r="C21" i="8"/>
  <c r="F14" i="7" s="1"/>
  <c r="D14" i="8"/>
  <c r="G12" i="7" s="1"/>
  <c r="D11" i="8"/>
  <c r="G11" i="7" s="1"/>
  <c r="G10"/>
  <c r="F30"/>
  <c r="F29" s="1"/>
  <c r="H26"/>
  <c r="H25" s="1"/>
  <c r="G20"/>
  <c r="G19" s="1"/>
  <c r="F15"/>
  <c r="H10" i="9"/>
  <c r="I10"/>
  <c r="C14" i="8"/>
  <c r="F12" i="7" s="1"/>
  <c r="C11" i="8"/>
  <c r="F11" i="7" s="1"/>
  <c r="C8" i="8"/>
  <c r="F10" i="7" s="1"/>
  <c r="G62"/>
  <c r="H62"/>
  <c r="F62"/>
  <c r="G61"/>
  <c r="H61"/>
  <c r="F61"/>
  <c r="G60"/>
  <c r="H60"/>
  <c r="F60"/>
  <c r="G59"/>
  <c r="H59"/>
  <c r="F59"/>
  <c r="G54"/>
  <c r="H54"/>
  <c r="G53"/>
  <c r="H53"/>
  <c r="G51"/>
  <c r="G50" s="1"/>
  <c r="H51"/>
  <c r="H50" s="1"/>
  <c r="G48"/>
  <c r="H48"/>
  <c r="G47"/>
  <c r="H47"/>
  <c r="G45"/>
  <c r="H45"/>
  <c r="G44"/>
  <c r="H44"/>
  <c r="G42"/>
  <c r="H42"/>
  <c r="G41"/>
  <c r="H41"/>
  <c r="G38"/>
  <c r="H38"/>
  <c r="G37"/>
  <c r="H37"/>
  <c r="G35"/>
  <c r="H35"/>
  <c r="G34"/>
  <c r="H34"/>
  <c r="I38" i="1"/>
  <c r="H38"/>
  <c r="G38"/>
  <c r="H64" i="7" l="1"/>
  <c r="G64"/>
  <c r="F35"/>
  <c r="F34" s="1"/>
  <c r="F45"/>
  <c r="F44" s="1"/>
  <c r="D34" i="8"/>
  <c r="E34"/>
  <c r="C34"/>
  <c r="H33" i="3" l="1"/>
  <c r="D16" i="8"/>
  <c r="G13" i="7" s="1"/>
  <c r="G9" s="1"/>
  <c r="E16" i="8"/>
  <c r="H13" i="7" s="1"/>
  <c r="H9" s="1"/>
  <c r="F38"/>
  <c r="F37" s="1"/>
  <c r="F47"/>
  <c r="F41"/>
  <c r="H11" i="3"/>
  <c r="F54" i="7"/>
  <c r="F51" l="1"/>
  <c r="F48"/>
  <c r="F42"/>
  <c r="I33" i="3"/>
  <c r="I11"/>
  <c r="F53" i="7"/>
  <c r="F50" l="1"/>
  <c r="G40"/>
  <c r="H40" l="1"/>
  <c r="F40"/>
  <c r="E35" i="10" l="1"/>
  <c r="D35"/>
  <c r="E32"/>
  <c r="D32"/>
  <c r="E29"/>
  <c r="D29"/>
  <c r="E26"/>
  <c r="D26"/>
  <c r="E23"/>
  <c r="E22" s="1"/>
  <c r="D23"/>
  <c r="D22"/>
  <c r="E19"/>
  <c r="D19"/>
  <c r="E16"/>
  <c r="D16"/>
  <c r="E13"/>
  <c r="D13"/>
  <c r="E10"/>
  <c r="D10"/>
  <c r="E7"/>
  <c r="D7"/>
  <c r="D6" s="1"/>
  <c r="E6"/>
  <c r="C35"/>
  <c r="C32"/>
  <c r="C29"/>
  <c r="C26"/>
  <c r="C23"/>
  <c r="C22" s="1"/>
  <c r="C19"/>
  <c r="C16"/>
  <c r="C13"/>
  <c r="C10"/>
  <c r="C7"/>
  <c r="F64" i="7" l="1"/>
  <c r="F24"/>
  <c r="G24"/>
  <c r="H18"/>
  <c r="F18"/>
  <c r="C6" i="10"/>
  <c r="F17" i="7" l="1"/>
  <c r="H24"/>
  <c r="H17" s="1"/>
  <c r="G18"/>
  <c r="E41" i="8"/>
  <c r="D41"/>
  <c r="G17" i="7" l="1"/>
  <c r="C41" i="8"/>
  <c r="I7" i="9" l="1"/>
  <c r="H7"/>
  <c r="G10"/>
  <c r="G7" l="1"/>
  <c r="C38" i="8" l="1"/>
  <c r="C31"/>
  <c r="C20" l="1"/>
  <c r="C28" l="1"/>
  <c r="C25"/>
  <c r="C24" l="1"/>
  <c r="C8" i="11" s="1"/>
  <c r="C7" s="1"/>
  <c r="C6" s="1"/>
  <c r="E38" i="8"/>
  <c r="D38"/>
  <c r="E31"/>
  <c r="D31"/>
  <c r="E28"/>
  <c r="D28"/>
  <c r="E25"/>
  <c r="D25"/>
  <c r="E20"/>
  <c r="D20"/>
  <c r="E13"/>
  <c r="D13"/>
  <c r="E10"/>
  <c r="D10"/>
  <c r="E7"/>
  <c r="D7"/>
  <c r="E6" l="1"/>
  <c r="D24"/>
  <c r="D8" i="11" s="1"/>
  <c r="D7" s="1"/>
  <c r="D6" s="1"/>
  <c r="G33" i="3"/>
  <c r="D6" i="8"/>
  <c r="E24"/>
  <c r="E8" i="11" s="1"/>
  <c r="H28" i="3"/>
  <c r="H27" s="1"/>
  <c r="H10"/>
  <c r="C10" i="8" l="1"/>
  <c r="E7" i="11"/>
  <c r="C7" i="8"/>
  <c r="C13"/>
  <c r="I10" i="3"/>
  <c r="C16" i="8"/>
  <c r="F13" i="7" s="1"/>
  <c r="F9" s="1"/>
  <c r="C6" i="8" l="1"/>
  <c r="E6" i="11"/>
  <c r="G28" i="3"/>
  <c r="G27" s="1"/>
  <c r="G11"/>
  <c r="G10" s="1"/>
  <c r="I28"/>
  <c r="I27" l="1"/>
  <c r="I23" i="1"/>
  <c r="H23"/>
  <c r="G23"/>
  <c r="I10"/>
  <c r="H10"/>
  <c r="I13"/>
  <c r="H13"/>
  <c r="G13"/>
  <c r="G10"/>
  <c r="G16" l="1"/>
  <c r="G24" s="1"/>
  <c r="G31" s="1"/>
  <c r="H16"/>
  <c r="H24" s="1"/>
  <c r="H31" s="1"/>
  <c r="I16"/>
  <c r="I24" s="1"/>
  <c r="I31" s="1"/>
</calcChain>
</file>

<file path=xl/sharedStrings.xml><?xml version="1.0" encoding="utf-8"?>
<sst xmlns="http://schemas.openxmlformats.org/spreadsheetml/2006/main" count="222" uniqueCount="101">
  <si>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</si>
  <si>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</si>
  <si>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</si>
  <si>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</si>
  <si>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</si>
  <si>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</si>
  <si>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</si>
  <si>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</si>
  <si>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</si>
  <si>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</si>
  <si>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</si>
  <si>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</si>
  <si>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</si>
  <si>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</si>
  <si>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</si>
  <si>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</si>
  <si>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</si>
  <si>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</si>
  <si>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3 Vlastiti prihodi</t>
  </si>
  <si>
    <t>1 Opći prihodi i primici</t>
  </si>
  <si>
    <t>UKUPNO RASHODI</t>
  </si>
  <si>
    <t xml:space="preserve">UKUPNO PRIHODI </t>
  </si>
  <si>
    <t>UKUPNO PRIMICI</t>
  </si>
  <si>
    <t xml:space="preserve">UKUPNO IZDACI 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</si>
  <si>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</si>
  <si>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</si>
  <si>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</si>
  <si>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</si>
  <si>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</si>
  <si>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</si>
  <si>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SAŽETAK  RAČUNA PRIHODA I RASHODA I  RAČUNA FINANCIRANJA</t>
  </si>
  <si>
    <t>RAZLIKA - VIŠAK MANJAK</t>
  </si>
  <si>
    <t xml:space="preserve"> RAČUN PRIHODA I RASHODA </t>
  </si>
  <si>
    <t xml:space="preserve"> RAČUN FINANCIRANJA</t>
  </si>
  <si>
    <t>Prihodi od imovine</t>
  </si>
  <si>
    <t>Prihodi iz nadležnog proračuna i od HZZO-a temeljem ugovornih obveza</t>
  </si>
  <si>
    <t>Financijski rashodi</t>
  </si>
  <si>
    <t xml:space="preserve">Rashodi za nabavu proizvodne dugotrajne imovine </t>
  </si>
  <si>
    <t>4 Prihodi za posebne namjene</t>
  </si>
  <si>
    <t>1.1. Opći prihodi i primici</t>
  </si>
  <si>
    <t>4.7. Prihodi za posebne namjene</t>
  </si>
  <si>
    <t>5 Pomoći</t>
  </si>
  <si>
    <t>5.8. Pomoći</t>
  </si>
  <si>
    <t>6 Donacije</t>
  </si>
  <si>
    <t>6.1. Donacije</t>
  </si>
  <si>
    <t>08 Rekreacija, kultura i religija</t>
  </si>
  <si>
    <t>082 Službe kulture</t>
  </si>
  <si>
    <t>Rezultat poslovanja</t>
  </si>
  <si>
    <t>9 Rezultat</t>
  </si>
  <si>
    <t>94 Prihod za posebne namjene-višak</t>
  </si>
  <si>
    <t>IZVORI FINANCIRANJA UKUPNO</t>
  </si>
  <si>
    <t>Opći prihodi i primici</t>
  </si>
  <si>
    <t>Vlastiti prihodi</t>
  </si>
  <si>
    <t>Pomoći</t>
  </si>
  <si>
    <t>Donacije</t>
  </si>
  <si>
    <t>Rezultat</t>
  </si>
  <si>
    <t>P1060</t>
  </si>
  <si>
    <t>PROGRAM KULTURE</t>
  </si>
  <si>
    <t>1.1.</t>
  </si>
  <si>
    <t>3.1. Vlastiti prihodi (1.6)</t>
  </si>
  <si>
    <t>4.7.</t>
  </si>
  <si>
    <t>Prihodi za posebne namjene</t>
  </si>
  <si>
    <t>5.8.</t>
  </si>
  <si>
    <t>6.1.</t>
  </si>
  <si>
    <t>Prihodi za posebne namjene- višak</t>
  </si>
  <si>
    <t>Rashodi za nabavu proizvedene dugotrajne imovine</t>
  </si>
  <si>
    <t>UKUPNO</t>
  </si>
  <si>
    <t>3.1. Vlastiti prihodi (1.6.)</t>
  </si>
  <si>
    <t>1.6.</t>
  </si>
  <si>
    <t xml:space="preserve">  6.1. Donacije</t>
  </si>
  <si>
    <t>5.6. Pomoći od inozemnih vlada</t>
  </si>
  <si>
    <t xml:space="preserve">5.8. Pomoći od proračuna koji nije nadležan </t>
  </si>
  <si>
    <t>PRORAČUNSKI KORISNIK GRADSKA KNJIŽNICA BELI MANASTIR</t>
  </si>
  <si>
    <t>A100601</t>
  </si>
  <si>
    <t>DJELATNOST GRADSKE KNJIŽNICE BELI MANASTIR</t>
  </si>
  <si>
    <t>A101601</t>
  </si>
  <si>
    <t>DJELATNOST GRADSKE KNJIŽNICE BELI MANASTIR FINANCIRANA IZ DRUGIH IZVORA</t>
  </si>
  <si>
    <t>K100602</t>
  </si>
  <si>
    <t xml:space="preserve">NABAVA KNJIGA/OPREME ZA GRADSKU KNJIŽNICU BELI MANASTIR </t>
  </si>
  <si>
    <t>A) SAŽETAK  RAČUNA PRIHODA I RASHODA</t>
  </si>
  <si>
    <t>B) SAŽETAK RAČUNA FINANCIRANJA</t>
  </si>
  <si>
    <t>NETO FINANCIRANJE</t>
  </si>
  <si>
    <t>VIŠAK/MANJAK + NETO FINANCIRANJE</t>
  </si>
  <si>
    <t>C) PRENESENI VIŠAK ILI PRENESENI MANJAK</t>
  </si>
  <si>
    <t>D) VIŠEGODIŠNJI PLAN URAVNOTEŽENJA</t>
  </si>
  <si>
    <t>PRIJENOS VIŠKA/MANJKA IZ PRETHODNE(IH) GODINA</t>
  </si>
  <si>
    <t>PRIJENOS VIŠKA/MANJKA U SLJEDEĆE RAZDOBLJE</t>
  </si>
  <si>
    <t>VIŠAK/MANJAK + NETO FINANCIRANJE + PRIJENOS VIŠKA/MANJKA IZ PRETHODNE(IH) GODINE - PRIJENOS VIŠKA/MANJKA U SLJEDEĆE RAZDOBLJE</t>
  </si>
  <si>
    <t>VIŠAK/MANJAK IZ PRETHODNE(IH) GODINE KOJI ĆE SE RASPOREDITI/POKRITI</t>
  </si>
  <si>
    <t>VIŠAK/MANJAK TEKUĆE GODINE</t>
  </si>
  <si>
    <t xml:space="preserve">PRIHODI I RASHODI PREMA EKONOMSKOJ KLASIFIKACIJI </t>
  </si>
  <si>
    <t>PRIHODI I RASHODI PREMA IZVORIMA FINANCIRANJA</t>
  </si>
  <si>
    <t>RASHODI PREMA FUNKCIJSKOJ KLASIFIKACIJI</t>
  </si>
  <si>
    <t xml:space="preserve">RAČUN FINANCIRANJA PREMA EKONOMSKOJ KLASIFIKACIJI </t>
  </si>
  <si>
    <t>RAČUN FINANCIRANJA PREMA IZVORIMA FINANCIRANJA</t>
  </si>
  <si>
    <t>FINANCIRANJE GRADSKE KNJIŽNICE BELI MANASTIR IZ DRUGIH IZVORA UKUPNO</t>
  </si>
  <si>
    <t>Prihodi od upravnih i administrativnih pristojbi, pristojbi po posebnim propisima i naknada</t>
  </si>
  <si>
    <t>PLAN 2024.</t>
  </si>
  <si>
    <t>POVEĆANJE / SMANJENJE</t>
  </si>
  <si>
    <t xml:space="preserve">NOVI PLAN 2024. </t>
  </si>
  <si>
    <t xml:space="preserve">II. IZMJENE I DOPUNE FINANCIJSKOG PLANA GRADSKE KNJIŽNICE  BELI MANASTIR ZA 2024.g. I PROJEKCIJE ZA 2025.g. i 2026.g. </t>
  </si>
</sst>
</file>

<file path=xl/styles.xml><?xml version="1.0" encoding="utf-8"?>
<styleSheet xmlns="http://schemas.openxmlformats.org/spreadsheetml/2006/main">
  <numFmts count="1">
    <numFmt numFmtId="164" formatCode="0.0"/>
  </numFmts>
  <fonts count="2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sz val="14"/>
      <color indexed="8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 tint="4.9989318521683403E-2"/>
      <name val="Arial"/>
      <family val="2"/>
      <charset val="238"/>
    </font>
    <font>
      <b/>
      <sz val="11"/>
      <color theme="1" tint="4.9989318521683403E-2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b/>
      <sz val="11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7">
    <xf numFmtId="0" fontId="0" fillId="0" borderId="0" xfId="0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0" fontId="13" fillId="0" borderId="3" xfId="0" quotePrefix="1" applyNumberFormat="1" applyFont="1" applyFill="1" applyBorder="1" applyAlignment="1" applyProtection="1">
      <alignment horizontal="center" vertical="center" wrapText="1"/>
    </xf>
    <xf numFmtId="0" fontId="14" fillId="0" borderId="0" xfId="0" applyFont="1"/>
    <xf numFmtId="0" fontId="1" fillId="0" borderId="0" xfId="0" applyFont="1"/>
    <xf numFmtId="0" fontId="9" fillId="3" borderId="2" xfId="0" applyNumberFormat="1" applyFont="1" applyFill="1" applyBorder="1" applyAlignment="1" applyProtection="1">
      <alignment vertical="center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3" fillId="3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/>
    <xf numFmtId="0" fontId="7" fillId="2" borderId="0" xfId="0" quotePrefix="1" applyNumberFormat="1" applyFont="1" applyFill="1" applyBorder="1" applyAlignment="1" applyProtection="1">
      <alignment horizontal="left" wrapText="1"/>
    </xf>
    <xf numFmtId="0" fontId="8" fillId="2" borderId="0" xfId="0" applyNumberFormat="1" applyFont="1" applyFill="1" applyBorder="1" applyAlignment="1" applyProtection="1">
      <alignment wrapText="1"/>
    </xf>
    <xf numFmtId="3" fontId="5" fillId="2" borderId="0" xfId="0" applyNumberFormat="1" applyFont="1" applyFill="1" applyBorder="1" applyAlignment="1">
      <alignment horizontal="right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21" fillId="0" borderId="0" xfId="0" applyFont="1"/>
    <xf numFmtId="0" fontId="2" fillId="0" borderId="0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right"/>
    </xf>
    <xf numFmtId="0" fontId="6" fillId="3" borderId="10" xfId="0" applyNumberFormat="1" applyFont="1" applyFill="1" applyBorder="1" applyAlignment="1" applyProtection="1">
      <alignment horizontal="center" vertical="center" wrapText="1"/>
    </xf>
    <xf numFmtId="0" fontId="11" fillId="2" borderId="7" xfId="0" applyNumberFormat="1" applyFont="1" applyFill="1" applyBorder="1" applyAlignment="1" applyProtection="1">
      <alignment horizontal="left" vertical="center" wrapText="1"/>
    </xf>
    <xf numFmtId="0" fontId="10" fillId="2" borderId="7" xfId="0" quotePrefix="1" applyFont="1" applyFill="1" applyBorder="1" applyAlignment="1">
      <alignment horizontal="left" vertical="center" wrapText="1" indent="1"/>
    </xf>
    <xf numFmtId="0" fontId="10" fillId="2" borderId="7" xfId="0" applyFont="1" applyFill="1" applyBorder="1" applyAlignment="1">
      <alignment horizontal="left" vertical="center" indent="1"/>
    </xf>
    <xf numFmtId="0" fontId="10" fillId="2" borderId="7" xfId="0" applyNumberFormat="1" applyFont="1" applyFill="1" applyBorder="1" applyAlignment="1" applyProtection="1">
      <alignment horizontal="left" vertical="center" wrapText="1" indent="1"/>
    </xf>
    <xf numFmtId="0" fontId="11" fillId="2" borderId="7" xfId="0" applyNumberFormat="1" applyFont="1" applyFill="1" applyBorder="1" applyAlignment="1" applyProtection="1">
      <alignment horizontal="left" vertical="center" wrapText="1" indent="1"/>
    </xf>
    <xf numFmtId="0" fontId="9" fillId="2" borderId="7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left" vertical="center" wrapText="1"/>
    </xf>
    <xf numFmtId="0" fontId="11" fillId="5" borderId="16" xfId="0" applyNumberFormat="1" applyFont="1" applyFill="1" applyBorder="1" applyAlignment="1" applyProtection="1">
      <alignment horizontal="left" vertical="center" wrapText="1"/>
    </xf>
    <xf numFmtId="0" fontId="6" fillId="3" borderId="9" xfId="0" applyNumberFormat="1" applyFont="1" applyFill="1" applyBorder="1" applyAlignment="1" applyProtection="1">
      <alignment horizontal="center" vertical="center" wrapText="1"/>
    </xf>
    <xf numFmtId="0" fontId="6" fillId="3" borderId="14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left" vertical="center" wrapText="1" indent="1"/>
    </xf>
    <xf numFmtId="4" fontId="3" fillId="2" borderId="0" xfId="0" applyNumberFormat="1" applyFont="1" applyFill="1" applyBorder="1" applyAlignment="1">
      <alignment horizontal="right"/>
    </xf>
    <xf numFmtId="4" fontId="0" fillId="0" borderId="0" xfId="0" applyNumberFormat="1" applyBorder="1"/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9" fillId="2" borderId="7" xfId="0" quotePrefix="1" applyFont="1" applyFill="1" applyBorder="1" applyAlignment="1">
      <alignment horizontal="left" vertical="center"/>
    </xf>
    <xf numFmtId="0" fontId="11" fillId="5" borderId="17" xfId="0" applyNumberFormat="1" applyFont="1" applyFill="1" applyBorder="1" applyAlignment="1" applyProtection="1">
      <alignment horizontal="left" vertical="center" wrapText="1"/>
    </xf>
    <xf numFmtId="0" fontId="15" fillId="5" borderId="17" xfId="0" applyNumberFormat="1" applyFont="1" applyFill="1" applyBorder="1" applyAlignment="1" applyProtection="1">
      <alignment horizontal="left" vertical="center" wrapText="1"/>
    </xf>
    <xf numFmtId="0" fontId="9" fillId="2" borderId="12" xfId="0" applyNumberFormat="1" applyFont="1" applyFill="1" applyBorder="1" applyAlignment="1" applyProtection="1">
      <alignment horizontal="left" vertical="center" wrapText="1"/>
    </xf>
    <xf numFmtId="0" fontId="11" fillId="6" borderId="7" xfId="0" applyFont="1" applyFill="1" applyBorder="1" applyAlignment="1">
      <alignment horizontal="left" vertical="center"/>
    </xf>
    <xf numFmtId="0" fontId="11" fillId="6" borderId="3" xfId="0" applyNumberFormat="1" applyFont="1" applyFill="1" applyBorder="1" applyAlignment="1" applyProtection="1">
      <alignment horizontal="left" vertical="center"/>
    </xf>
    <xf numFmtId="0" fontId="15" fillId="6" borderId="3" xfId="0" applyNumberFormat="1" applyFont="1" applyFill="1" applyBorder="1" applyAlignment="1" applyProtection="1">
      <alignment horizontal="left" vertical="center"/>
    </xf>
    <xf numFmtId="0" fontId="11" fillId="6" borderId="3" xfId="0" applyNumberFormat="1" applyFont="1" applyFill="1" applyBorder="1" applyAlignment="1" applyProtection="1">
      <alignment vertical="center" wrapText="1"/>
    </xf>
    <xf numFmtId="0" fontId="11" fillId="6" borderId="6" xfId="0" applyNumberFormat="1" applyFont="1" applyFill="1" applyBorder="1" applyAlignment="1" applyProtection="1">
      <alignment horizontal="left" vertical="center" wrapText="1"/>
    </xf>
    <xf numFmtId="0" fontId="11" fillId="6" borderId="15" xfId="0" applyNumberFormat="1" applyFont="1" applyFill="1" applyBorder="1" applyAlignment="1" applyProtection="1">
      <alignment horizontal="left" vertical="center" wrapText="1"/>
    </xf>
    <xf numFmtId="0" fontId="15" fillId="6" borderId="15" xfId="0" applyNumberFormat="1" applyFont="1" applyFill="1" applyBorder="1" applyAlignment="1" applyProtection="1">
      <alignment horizontal="left" vertical="center" wrapText="1"/>
    </xf>
    <xf numFmtId="0" fontId="10" fillId="2" borderId="7" xfId="0" quotePrefix="1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11" fillId="7" borderId="16" xfId="0" applyNumberFormat="1" applyFont="1" applyFill="1" applyBorder="1" applyAlignment="1" applyProtection="1">
      <alignment horizontal="left" vertical="center" wrapText="1"/>
    </xf>
    <xf numFmtId="0" fontId="11" fillId="2" borderId="7" xfId="0" applyFont="1" applyFill="1" applyBorder="1" applyAlignment="1">
      <alignment horizontal="left" vertical="center"/>
    </xf>
    <xf numFmtId="0" fontId="9" fillId="2" borderId="0" xfId="0" quotePrefix="1" applyFont="1" applyFill="1" applyBorder="1" applyAlignment="1">
      <alignment horizontal="left" vertical="center"/>
    </xf>
    <xf numFmtId="0" fontId="11" fillId="2" borderId="0" xfId="0" quotePrefix="1" applyFont="1" applyFill="1" applyBorder="1" applyAlignment="1">
      <alignment horizontal="left" vertical="center"/>
    </xf>
    <xf numFmtId="0" fontId="15" fillId="2" borderId="0" xfId="0" quotePrefix="1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0" fontId="9" fillId="2" borderId="0" xfId="0" applyFont="1" applyFill="1" applyBorder="1" applyAlignment="1"/>
    <xf numFmtId="4" fontId="9" fillId="2" borderId="0" xfId="0" applyNumberFormat="1" applyFont="1" applyFill="1" applyBorder="1" applyAlignment="1">
      <alignment horizontal="right"/>
    </xf>
    <xf numFmtId="0" fontId="11" fillId="2" borderId="6" xfId="0" applyNumberFormat="1" applyFont="1" applyFill="1" applyBorder="1" applyAlignment="1" applyProtection="1">
      <alignment vertical="center" wrapText="1"/>
    </xf>
    <xf numFmtId="0" fontId="10" fillId="2" borderId="7" xfId="0" applyFont="1" applyFill="1" applyBorder="1" applyAlignment="1">
      <alignment vertical="center"/>
    </xf>
    <xf numFmtId="0" fontId="11" fillId="2" borderId="7" xfId="0" applyNumberFormat="1" applyFont="1" applyFill="1" applyBorder="1" applyAlignment="1" applyProtection="1">
      <alignment vertical="center" wrapText="1"/>
    </xf>
    <xf numFmtId="0" fontId="10" fillId="2" borderId="7" xfId="0" applyNumberFormat="1" applyFont="1" applyFill="1" applyBorder="1" applyAlignment="1" applyProtection="1">
      <alignment vertical="center" wrapText="1"/>
    </xf>
    <xf numFmtId="0" fontId="9" fillId="2" borderId="7" xfId="0" applyNumberFormat="1" applyFont="1" applyFill="1" applyBorder="1" applyAlignment="1" applyProtection="1">
      <alignment vertical="center" wrapText="1"/>
    </xf>
    <xf numFmtId="0" fontId="9" fillId="2" borderId="12" xfId="0" applyNumberFormat="1" applyFont="1" applyFill="1" applyBorder="1" applyAlignment="1" applyProtection="1">
      <alignment vertical="center" wrapText="1"/>
    </xf>
    <xf numFmtId="0" fontId="0" fillId="0" borderId="0" xfId="0" applyFont="1"/>
    <xf numFmtId="0" fontId="11" fillId="2" borderId="0" xfId="0" applyNumberFormat="1" applyFont="1" applyFill="1" applyBorder="1" applyAlignment="1" applyProtection="1">
      <alignment horizontal="left" vertical="center" wrapText="1"/>
    </xf>
    <xf numFmtId="0" fontId="9" fillId="2" borderId="0" xfId="0" applyNumberFormat="1" applyFont="1" applyFill="1" applyBorder="1" applyAlignment="1">
      <alignment horizontal="center"/>
    </xf>
    <xf numFmtId="49" fontId="9" fillId="2" borderId="0" xfId="0" applyNumberFormat="1" applyFont="1" applyFill="1" applyBorder="1" applyAlignment="1">
      <alignment horizontal="left" shrinkToFit="1"/>
    </xf>
    <xf numFmtId="4" fontId="9" fillId="2" borderId="0" xfId="0" applyNumberFormat="1" applyFont="1" applyFill="1" applyBorder="1" applyAlignment="1">
      <alignment horizontal="right" shrinkToFi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3" fontId="3" fillId="2" borderId="14" xfId="0" applyNumberFormat="1" applyFont="1" applyFill="1" applyBorder="1" applyAlignment="1">
      <alignment horizontal="right"/>
    </xf>
    <xf numFmtId="0" fontId="22" fillId="0" borderId="3" xfId="0" applyFont="1" applyBorder="1" applyAlignment="1">
      <alignment horizontal="left" vertical="center"/>
    </xf>
    <xf numFmtId="4" fontId="3" fillId="2" borderId="4" xfId="0" applyNumberFormat="1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/>
    <xf numFmtId="0" fontId="0" fillId="0" borderId="0" xfId="0" applyFont="1" applyAlignment="1">
      <alignment horizontal="left" vertical="center"/>
    </xf>
    <xf numFmtId="0" fontId="22" fillId="5" borderId="3" xfId="0" applyFont="1" applyFill="1" applyBorder="1" applyAlignment="1">
      <alignment horizontal="left" vertical="center" wrapText="1"/>
    </xf>
    <xf numFmtId="0" fontId="22" fillId="5" borderId="3" xfId="0" applyFont="1" applyFill="1" applyBorder="1" applyAlignment="1">
      <alignment horizontal="left" vertical="center"/>
    </xf>
    <xf numFmtId="0" fontId="22" fillId="8" borderId="3" xfId="0" applyFont="1" applyFill="1" applyBorder="1" applyAlignment="1">
      <alignment horizontal="left" vertical="center"/>
    </xf>
    <xf numFmtId="0" fontId="22" fillId="9" borderId="3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2" fillId="2" borderId="3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19" fillId="2" borderId="0" xfId="0" applyFont="1" applyFill="1" applyBorder="1" applyAlignment="1">
      <alignment horizontal="left" vertical="center"/>
    </xf>
    <xf numFmtId="4" fontId="3" fillId="2" borderId="0" xfId="0" applyNumberFormat="1" applyFont="1" applyFill="1" applyBorder="1" applyAlignment="1">
      <alignment horizontal="left" vertical="center"/>
    </xf>
    <xf numFmtId="3" fontId="3" fillId="2" borderId="0" xfId="0" applyNumberFormat="1" applyFont="1" applyFill="1" applyBorder="1" applyAlignment="1">
      <alignment horizontal="left" vertical="center"/>
    </xf>
    <xf numFmtId="0" fontId="11" fillId="2" borderId="14" xfId="0" quotePrefix="1" applyFont="1" applyFill="1" applyBorder="1" applyAlignment="1">
      <alignment horizontal="left" vertical="center"/>
    </xf>
    <xf numFmtId="0" fontId="22" fillId="4" borderId="3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1" fillId="0" borderId="7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wrapText="1"/>
    </xf>
    <xf numFmtId="0" fontId="9" fillId="0" borderId="7" xfId="0" quotePrefix="1" applyFont="1" applyFill="1" applyBorder="1" applyAlignment="1">
      <alignment horizontal="left" vertical="center"/>
    </xf>
    <xf numFmtId="4" fontId="3" fillId="2" borderId="4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/>
    </xf>
    <xf numFmtId="0" fontId="22" fillId="0" borderId="3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1" fillId="10" borderId="3" xfId="0" applyFont="1" applyFill="1" applyBorder="1" applyAlignment="1">
      <alignment horizontal="left" vertical="center"/>
    </xf>
    <xf numFmtId="0" fontId="22" fillId="10" borderId="3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top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7" xfId="0" quotePrefix="1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/>
    </xf>
    <xf numFmtId="0" fontId="15" fillId="0" borderId="3" xfId="0" applyFont="1" applyFill="1" applyBorder="1" applyAlignment="1"/>
    <xf numFmtId="0" fontId="11" fillId="0" borderId="3" xfId="0" applyFont="1" applyFill="1" applyBorder="1" applyAlignment="1"/>
    <xf numFmtId="0" fontId="15" fillId="0" borderId="3" xfId="0" quotePrefix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wrapText="1"/>
    </xf>
    <xf numFmtId="0" fontId="11" fillId="0" borderId="3" xfId="0" quotePrefix="1" applyFont="1" applyFill="1" applyBorder="1" applyAlignment="1">
      <alignment horizontal="left"/>
    </xf>
    <xf numFmtId="0" fontId="11" fillId="0" borderId="3" xfId="0" quotePrefix="1" applyFont="1" applyFill="1" applyBorder="1" applyAlignment="1">
      <alignment horizontal="left" vertical="center"/>
    </xf>
    <xf numFmtId="0" fontId="15" fillId="0" borderId="1" xfId="0" quotePrefix="1" applyFont="1" applyFill="1" applyBorder="1" applyAlignment="1">
      <alignment horizontal="left" vertical="center"/>
    </xf>
    <xf numFmtId="0" fontId="9" fillId="0" borderId="3" xfId="0" applyNumberFormat="1" applyFont="1" applyFill="1" applyBorder="1" applyAlignment="1">
      <alignment horizontal="left"/>
    </xf>
    <xf numFmtId="0" fontId="11" fillId="0" borderId="3" xfId="0" applyNumberFormat="1" applyFont="1" applyFill="1" applyBorder="1" applyAlignment="1">
      <alignment horizontal="left"/>
    </xf>
    <xf numFmtId="0" fontId="10" fillId="0" borderId="3" xfId="0" quotePrefix="1" applyFont="1" applyFill="1" applyBorder="1" applyAlignment="1">
      <alignment horizontal="left" vertical="center"/>
    </xf>
    <xf numFmtId="3" fontId="6" fillId="0" borderId="3" xfId="0" applyNumberFormat="1" applyFont="1" applyBorder="1" applyAlignment="1">
      <alignment horizontal="right"/>
    </xf>
    <xf numFmtId="3" fontId="6" fillId="5" borderId="17" xfId="0" applyNumberFormat="1" applyFont="1" applyFill="1" applyBorder="1" applyAlignment="1">
      <alignment horizontal="right"/>
    </xf>
    <xf numFmtId="3" fontId="6" fillId="6" borderId="15" xfId="0" applyNumberFormat="1" applyFont="1" applyFill="1" applyBorder="1" applyAlignment="1">
      <alignment horizontal="right"/>
    </xf>
    <xf numFmtId="3" fontId="9" fillId="2" borderId="0" xfId="0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/>
    </xf>
    <xf numFmtId="3" fontId="0" fillId="0" borderId="0" xfId="0" applyNumberFormat="1" applyBorder="1"/>
    <xf numFmtId="0" fontId="11" fillId="0" borderId="3" xfId="0" applyNumberFormat="1" applyFont="1" applyFill="1" applyBorder="1" applyAlignment="1">
      <alignment horizontal="left" wrapText="1" shrinkToFit="1"/>
    </xf>
    <xf numFmtId="3" fontId="3" fillId="0" borderId="3" xfId="0" applyNumberFormat="1" applyFont="1" applyFill="1" applyBorder="1" applyAlignment="1">
      <alignment horizontal="right"/>
    </xf>
    <xf numFmtId="3" fontId="0" fillId="0" borderId="3" xfId="0" applyNumberFormat="1" applyFill="1" applyBorder="1"/>
    <xf numFmtId="3" fontId="6" fillId="6" borderId="3" xfId="0" applyNumberFormat="1" applyFont="1" applyFill="1" applyBorder="1" applyAlignment="1">
      <alignment horizontal="right"/>
    </xf>
    <xf numFmtId="3" fontId="6" fillId="2" borderId="15" xfId="0" applyNumberFormat="1" applyFont="1" applyFill="1" applyBorder="1" applyAlignment="1">
      <alignment horizontal="right"/>
    </xf>
    <xf numFmtId="3" fontId="1" fillId="0" borderId="15" xfId="0" applyNumberFormat="1" applyFont="1" applyBorder="1"/>
    <xf numFmtId="3" fontId="3" fillId="2" borderId="3" xfId="0" applyNumberFormat="1" applyFont="1" applyFill="1" applyBorder="1" applyAlignment="1">
      <alignment horizontal="right"/>
    </xf>
    <xf numFmtId="3" fontId="0" fillId="0" borderId="3" xfId="0" applyNumberFormat="1" applyBorder="1"/>
    <xf numFmtId="3" fontId="6" fillId="2" borderId="3" xfId="0" applyNumberFormat="1" applyFont="1" applyFill="1" applyBorder="1" applyAlignment="1">
      <alignment horizontal="right"/>
    </xf>
    <xf numFmtId="3" fontId="1" fillId="0" borderId="3" xfId="0" applyNumberFormat="1" applyFont="1" applyBorder="1"/>
    <xf numFmtId="3" fontId="3" fillId="2" borderId="13" xfId="0" applyNumberFormat="1" applyFont="1" applyFill="1" applyBorder="1" applyAlignment="1">
      <alignment horizontal="right"/>
    </xf>
    <xf numFmtId="3" fontId="0" fillId="0" borderId="13" xfId="0" applyNumberFormat="1" applyFont="1" applyBorder="1"/>
    <xf numFmtId="3" fontId="6" fillId="7" borderId="17" xfId="0" applyNumberFormat="1" applyFont="1" applyFill="1" applyBorder="1" applyAlignment="1">
      <alignment horizontal="right"/>
    </xf>
    <xf numFmtId="3" fontId="0" fillId="0" borderId="13" xfId="0" applyNumberFormat="1" applyBorder="1"/>
    <xf numFmtId="3" fontId="6" fillId="8" borderId="4" xfId="0" applyNumberFormat="1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horizontal="right" vertical="center"/>
    </xf>
    <xf numFmtId="3" fontId="6" fillId="9" borderId="4" xfId="0" applyNumberFormat="1" applyFont="1" applyFill="1" applyBorder="1" applyAlignment="1">
      <alignment horizontal="right" vertical="center"/>
    </xf>
    <xf numFmtId="3" fontId="11" fillId="3" borderId="4" xfId="0" applyNumberFormat="1" applyFont="1" applyFill="1" applyBorder="1" applyAlignment="1">
      <alignment horizontal="right" vertical="center"/>
    </xf>
    <xf numFmtId="3" fontId="6" fillId="3" borderId="3" xfId="0" applyNumberFormat="1" applyFont="1" applyFill="1" applyBorder="1" applyAlignment="1">
      <alignment horizontal="right" vertical="center"/>
    </xf>
    <xf numFmtId="3" fontId="6" fillId="5" borderId="3" xfId="0" applyNumberFormat="1" applyFont="1" applyFill="1" applyBorder="1" applyAlignment="1">
      <alignment horizontal="right" vertical="center"/>
    </xf>
    <xf numFmtId="3" fontId="6" fillId="0" borderId="3" xfId="0" applyNumberFormat="1" applyFont="1" applyFill="1" applyBorder="1" applyAlignment="1">
      <alignment horizontal="right" vertical="center"/>
    </xf>
    <xf numFmtId="3" fontId="6" fillId="2" borderId="3" xfId="0" applyNumberFormat="1" applyFont="1" applyFill="1" applyBorder="1" applyAlignment="1">
      <alignment horizontal="right" vertical="center"/>
    </xf>
    <xf numFmtId="3" fontId="6" fillId="3" borderId="4" xfId="0" applyNumberFormat="1" applyFont="1" applyFill="1" applyBorder="1" applyAlignment="1">
      <alignment horizontal="right" vertical="center"/>
    </xf>
    <xf numFmtId="3" fontId="6" fillId="5" borderId="4" xfId="0" applyNumberFormat="1" applyFont="1" applyFill="1" applyBorder="1" applyAlignment="1">
      <alignment horizontal="right" vertical="center"/>
    </xf>
    <xf numFmtId="3" fontId="3" fillId="0" borderId="3" xfId="0" applyNumberFormat="1" applyFont="1" applyFill="1" applyBorder="1" applyAlignment="1">
      <alignment horizontal="right" vertical="center"/>
    </xf>
    <xf numFmtId="3" fontId="3" fillId="2" borderId="3" xfId="0" applyNumberFormat="1" applyFont="1" applyFill="1" applyBorder="1" applyAlignment="1">
      <alignment horizontal="right" vertical="center"/>
    </xf>
    <xf numFmtId="3" fontId="3" fillId="2" borderId="3" xfId="0" applyNumberFormat="1" applyFont="1" applyFill="1" applyBorder="1" applyAlignment="1">
      <alignment vertical="center"/>
    </xf>
    <xf numFmtId="3" fontId="6" fillId="5" borderId="4" xfId="0" applyNumberFormat="1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vertical="center"/>
    </xf>
    <xf numFmtId="3" fontId="6" fillId="2" borderId="4" xfId="0" applyNumberFormat="1" applyFont="1" applyFill="1" applyBorder="1" applyAlignment="1">
      <alignment vertical="center"/>
    </xf>
    <xf numFmtId="3" fontId="6" fillId="4" borderId="4" xfId="0" applyNumberFormat="1" applyFont="1" applyFill="1" applyBorder="1" applyAlignment="1">
      <alignment vertical="center"/>
    </xf>
    <xf numFmtId="3" fontId="3" fillId="2" borderId="4" xfId="0" applyNumberFormat="1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horizontal="right" vertical="center"/>
    </xf>
    <xf numFmtId="3" fontId="6" fillId="2" borderId="4" xfId="0" applyNumberFormat="1" applyFont="1" applyFill="1" applyBorder="1" applyAlignment="1">
      <alignment horizontal="right" vertical="center"/>
    </xf>
    <xf numFmtId="3" fontId="6" fillId="4" borderId="4" xfId="0" applyNumberFormat="1" applyFont="1" applyFill="1" applyBorder="1" applyAlignment="1">
      <alignment horizontal="right" vertical="center"/>
    </xf>
    <xf numFmtId="3" fontId="6" fillId="10" borderId="4" xfId="0" applyNumberFormat="1" applyFont="1" applyFill="1" applyBorder="1" applyAlignment="1">
      <alignment horizontal="right" vertical="center"/>
    </xf>
    <xf numFmtId="3" fontId="11" fillId="10" borderId="4" xfId="0" applyNumberFormat="1" applyFont="1" applyFill="1" applyBorder="1" applyAlignment="1">
      <alignment horizontal="right" vertical="center"/>
    </xf>
    <xf numFmtId="3" fontId="11" fillId="0" borderId="4" xfId="0" applyNumberFormat="1" applyFont="1" applyFill="1" applyBorder="1" applyAlignment="1">
      <alignment horizontal="right" vertical="center"/>
    </xf>
    <xf numFmtId="0" fontId="22" fillId="2" borderId="13" xfId="0" applyFont="1" applyFill="1" applyBorder="1" applyAlignment="1">
      <alignment horizontal="left" vertical="center"/>
    </xf>
    <xf numFmtId="3" fontId="3" fillId="2" borderId="32" xfId="0" applyNumberFormat="1" applyFont="1" applyFill="1" applyBorder="1" applyAlignment="1">
      <alignment horizontal="right" vertical="center"/>
    </xf>
    <xf numFmtId="3" fontId="3" fillId="2" borderId="13" xfId="0" applyNumberFormat="1" applyFont="1" applyFill="1" applyBorder="1" applyAlignment="1">
      <alignment horizontal="right" vertical="center"/>
    </xf>
    <xf numFmtId="0" fontId="6" fillId="3" borderId="11" xfId="0" applyNumberFormat="1" applyFont="1" applyFill="1" applyBorder="1" applyAlignment="1" applyProtection="1">
      <alignment horizontal="center" vertical="center" wrapText="1"/>
    </xf>
    <xf numFmtId="3" fontId="6" fillId="4" borderId="8" xfId="0" applyNumberFormat="1" applyFont="1" applyFill="1" applyBorder="1" applyAlignment="1">
      <alignment horizontal="right" vertical="center"/>
    </xf>
    <xf numFmtId="3" fontId="6" fillId="2" borderId="29" xfId="0" applyNumberFormat="1" applyFont="1" applyFill="1" applyBorder="1" applyAlignment="1">
      <alignment horizontal="right" vertical="center"/>
    </xf>
    <xf numFmtId="3" fontId="25" fillId="3" borderId="27" xfId="0" applyNumberFormat="1" applyFont="1" applyFill="1" applyBorder="1" applyAlignment="1">
      <alignment horizontal="right" vertical="center"/>
    </xf>
    <xf numFmtId="3" fontId="9" fillId="0" borderId="3" xfId="0" applyNumberFormat="1" applyFont="1" applyFill="1" applyBorder="1" applyAlignment="1">
      <alignment horizontal="right"/>
    </xf>
    <xf numFmtId="3" fontId="9" fillId="0" borderId="13" xfId="0" applyNumberFormat="1" applyFont="1" applyFill="1" applyBorder="1" applyAlignment="1">
      <alignment horizontal="right" wrapText="1" shrinkToFit="1"/>
    </xf>
    <xf numFmtId="3" fontId="9" fillId="0" borderId="4" xfId="0" applyNumberFormat="1" applyFont="1" applyFill="1" applyBorder="1" applyAlignment="1">
      <alignment horizontal="right"/>
    </xf>
    <xf numFmtId="0" fontId="11" fillId="0" borderId="12" xfId="0" quotePrefix="1" applyFont="1" applyFill="1" applyBorder="1" applyAlignment="1">
      <alignment horizontal="left" vertical="center"/>
    </xf>
    <xf numFmtId="0" fontId="11" fillId="0" borderId="13" xfId="0" quotePrefix="1" applyFont="1" applyFill="1" applyBorder="1" applyAlignment="1">
      <alignment horizontal="left" vertical="center"/>
    </xf>
    <xf numFmtId="0" fontId="15" fillId="0" borderId="33" xfId="0" quotePrefix="1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center"/>
    </xf>
    <xf numFmtId="0" fontId="11" fillId="0" borderId="13" xfId="0" applyFont="1" applyFill="1" applyBorder="1" applyAlignment="1">
      <alignment wrapText="1"/>
    </xf>
    <xf numFmtId="3" fontId="9" fillId="0" borderId="13" xfId="0" applyNumberFormat="1" applyFont="1" applyFill="1" applyBorder="1" applyAlignment="1">
      <alignment horizontal="right" wrapText="1"/>
    </xf>
    <xf numFmtId="0" fontId="11" fillId="4" borderId="16" xfId="0" quotePrefix="1" applyFont="1" applyFill="1" applyBorder="1" applyAlignment="1">
      <alignment horizontal="left" vertical="center"/>
    </xf>
    <xf numFmtId="0" fontId="11" fillId="4" borderId="17" xfId="0" quotePrefix="1" applyFont="1" applyFill="1" applyBorder="1" applyAlignment="1">
      <alignment horizontal="left" vertical="center"/>
    </xf>
    <xf numFmtId="0" fontId="15" fillId="4" borderId="17" xfId="0" quotePrefix="1" applyFont="1" applyFill="1" applyBorder="1" applyAlignment="1">
      <alignment horizontal="left" vertical="center"/>
    </xf>
    <xf numFmtId="0" fontId="11" fillId="4" borderId="27" xfId="0" applyFont="1" applyFill="1" applyBorder="1" applyAlignment="1">
      <alignment horizontal="center"/>
    </xf>
    <xf numFmtId="0" fontId="11" fillId="4" borderId="17" xfId="0" applyFont="1" applyFill="1" applyBorder="1" applyAlignment="1"/>
    <xf numFmtId="3" fontId="11" fillId="4" borderId="17" xfId="0" applyNumberFormat="1" applyFont="1" applyFill="1" applyBorder="1" applyAlignment="1">
      <alignment horizontal="right"/>
    </xf>
    <xf numFmtId="3" fontId="11" fillId="4" borderId="17" xfId="0" applyNumberFormat="1" applyFont="1" applyFill="1" applyBorder="1" applyAlignment="1"/>
    <xf numFmtId="0" fontId="6" fillId="3" borderId="35" xfId="0" applyNumberFormat="1" applyFont="1" applyFill="1" applyBorder="1" applyAlignment="1" applyProtection="1">
      <alignment horizontal="center" vertical="center" wrapText="1"/>
    </xf>
    <xf numFmtId="0" fontId="13" fillId="3" borderId="36" xfId="0" applyNumberFormat="1" applyFont="1" applyFill="1" applyBorder="1" applyAlignment="1" applyProtection="1">
      <alignment horizontal="center" vertical="center" wrapText="1"/>
    </xf>
    <xf numFmtId="3" fontId="3" fillId="2" borderId="36" xfId="0" applyNumberFormat="1" applyFont="1" applyFill="1" applyBorder="1" applyAlignment="1">
      <alignment horizontal="left" vertical="center"/>
    </xf>
    <xf numFmtId="3" fontId="6" fillId="8" borderId="36" xfId="0" applyNumberFormat="1" applyFont="1" applyFill="1" applyBorder="1" applyAlignment="1">
      <alignment horizontal="right" vertical="center"/>
    </xf>
    <xf numFmtId="3" fontId="3" fillId="2" borderId="36" xfId="0" applyNumberFormat="1" applyFont="1" applyFill="1" applyBorder="1" applyAlignment="1">
      <alignment horizontal="right" vertical="center"/>
    </xf>
    <xf numFmtId="164" fontId="6" fillId="0" borderId="36" xfId="0" applyNumberFormat="1" applyFont="1" applyFill="1" applyBorder="1" applyAlignment="1">
      <alignment horizontal="center" vertical="center"/>
    </xf>
    <xf numFmtId="3" fontId="6" fillId="9" borderId="36" xfId="0" applyNumberFormat="1" applyFont="1" applyFill="1" applyBorder="1" applyAlignment="1">
      <alignment horizontal="right" vertical="center"/>
    </xf>
    <xf numFmtId="3" fontId="6" fillId="3" borderId="36" xfId="0" applyNumberFormat="1" applyFont="1" applyFill="1" applyBorder="1" applyAlignment="1">
      <alignment horizontal="right" vertical="center"/>
    </xf>
    <xf numFmtId="3" fontId="6" fillId="5" borderId="36" xfId="0" applyNumberFormat="1" applyFont="1" applyFill="1" applyBorder="1" applyAlignment="1">
      <alignment horizontal="right" vertical="center"/>
    </xf>
    <xf numFmtId="3" fontId="6" fillId="0" borderId="36" xfId="0" applyNumberFormat="1" applyFont="1" applyFill="1" applyBorder="1" applyAlignment="1">
      <alignment horizontal="right" vertical="center"/>
    </xf>
    <xf numFmtId="3" fontId="3" fillId="0" borderId="36" xfId="0" applyNumberFormat="1" applyFont="1" applyFill="1" applyBorder="1" applyAlignment="1">
      <alignment horizontal="right" vertical="center"/>
    </xf>
    <xf numFmtId="3" fontId="6" fillId="2" borderId="36" xfId="0" applyNumberFormat="1" applyFont="1" applyFill="1" applyBorder="1" applyAlignment="1">
      <alignment horizontal="right" vertical="center"/>
    </xf>
    <xf numFmtId="3" fontId="3" fillId="2" borderId="36" xfId="0" applyNumberFormat="1" applyFont="1" applyFill="1" applyBorder="1" applyAlignment="1">
      <alignment vertical="center"/>
    </xf>
    <xf numFmtId="3" fontId="6" fillId="5" borderId="36" xfId="0" applyNumberFormat="1" applyFont="1" applyFill="1" applyBorder="1" applyAlignment="1">
      <alignment vertical="center"/>
    </xf>
    <xf numFmtId="3" fontId="6" fillId="0" borderId="36" xfId="0" applyNumberFormat="1" applyFont="1" applyFill="1" applyBorder="1" applyAlignment="1">
      <alignment vertical="center"/>
    </xf>
    <xf numFmtId="3" fontId="3" fillId="0" borderId="36" xfId="0" applyNumberFormat="1" applyFont="1" applyFill="1" applyBorder="1" applyAlignment="1">
      <alignment vertical="center"/>
    </xf>
    <xf numFmtId="3" fontId="6" fillId="2" borderId="36" xfId="0" applyNumberFormat="1" applyFont="1" applyFill="1" applyBorder="1" applyAlignment="1">
      <alignment vertical="center"/>
    </xf>
    <xf numFmtId="3" fontId="6" fillId="4" borderId="36" xfId="0" applyNumberFormat="1" applyFont="1" applyFill="1" applyBorder="1" applyAlignment="1">
      <alignment vertical="center"/>
    </xf>
    <xf numFmtId="3" fontId="6" fillId="10" borderId="36" xfId="0" applyNumberFormat="1" applyFont="1" applyFill="1" applyBorder="1" applyAlignment="1">
      <alignment horizontal="right" vertical="center"/>
    </xf>
    <xf numFmtId="3" fontId="11" fillId="10" borderId="36" xfId="0" applyNumberFormat="1" applyFont="1" applyFill="1" applyBorder="1" applyAlignment="1">
      <alignment horizontal="right" vertical="center"/>
    </xf>
    <xf numFmtId="3" fontId="11" fillId="0" borderId="36" xfId="0" applyNumberFormat="1" applyFont="1" applyFill="1" applyBorder="1" applyAlignment="1">
      <alignment horizontal="right" vertical="center"/>
    </xf>
    <xf numFmtId="3" fontId="3" fillId="2" borderId="37" xfId="0" applyNumberFormat="1" applyFont="1" applyFill="1" applyBorder="1" applyAlignment="1">
      <alignment horizontal="right" vertical="center"/>
    </xf>
    <xf numFmtId="3" fontId="6" fillId="4" borderId="38" xfId="0" applyNumberFormat="1" applyFont="1" applyFill="1" applyBorder="1" applyAlignment="1">
      <alignment horizontal="right" vertical="center"/>
    </xf>
    <xf numFmtId="3" fontId="6" fillId="0" borderId="38" xfId="0" applyNumberFormat="1" applyFont="1" applyFill="1" applyBorder="1" applyAlignment="1">
      <alignment horizontal="center" vertical="center"/>
    </xf>
    <xf numFmtId="3" fontId="25" fillId="3" borderId="34" xfId="0" applyNumberFormat="1" applyFont="1" applyFill="1" applyBorder="1" applyAlignment="1">
      <alignment horizontal="right" vertical="center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28" fillId="0" borderId="5" xfId="0" applyFont="1" applyBorder="1" applyAlignment="1">
      <alignment horizontal="left" vertical="top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3" fillId="0" borderId="3" xfId="0" quotePrefix="1" applyFont="1" applyBorder="1" applyAlignment="1">
      <alignment horizontal="center" wrapText="1"/>
    </xf>
    <xf numFmtId="0" fontId="13" fillId="0" borderId="1" xfId="0" quotePrefix="1" applyFont="1" applyBorder="1" applyAlignment="1">
      <alignment horizont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7" fillId="2" borderId="5" xfId="0" applyNumberFormat="1" applyFont="1" applyFill="1" applyBorder="1" applyAlignment="1" applyProtection="1">
      <alignment horizontal="left" wrapText="1"/>
    </xf>
    <xf numFmtId="0" fontId="11" fillId="0" borderId="1" xfId="0" quotePrefix="1" applyFont="1" applyFill="1" applyBorder="1" applyAlignment="1">
      <alignment horizontal="left" vertical="center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6" fillId="2" borderId="0" xfId="0" applyNumberFormat="1" applyFont="1" applyFill="1" applyBorder="1" applyAlignment="1" applyProtection="1">
      <alignment horizontal="left" vertical="center" wrapText="1"/>
    </xf>
    <xf numFmtId="0" fontId="6" fillId="3" borderId="20" xfId="0" applyNumberFormat="1" applyFont="1" applyFill="1" applyBorder="1" applyAlignment="1" applyProtection="1">
      <alignment horizontal="center" vertical="center" wrapText="1"/>
    </xf>
    <xf numFmtId="0" fontId="6" fillId="3" borderId="21" xfId="0" applyNumberFormat="1" applyFont="1" applyFill="1" applyBorder="1" applyAlignment="1" applyProtection="1">
      <alignment horizontal="center" vertical="center" wrapText="1"/>
    </xf>
    <xf numFmtId="0" fontId="6" fillId="3" borderId="19" xfId="0" applyNumberFormat="1" applyFont="1" applyFill="1" applyBorder="1" applyAlignment="1" applyProtection="1">
      <alignment horizontal="center" vertical="center" wrapText="1"/>
    </xf>
    <xf numFmtId="0" fontId="6" fillId="3" borderId="23" xfId="0" applyNumberFormat="1" applyFont="1" applyFill="1" applyBorder="1" applyAlignment="1" applyProtection="1">
      <alignment horizontal="center" vertical="center" wrapText="1"/>
    </xf>
    <xf numFmtId="0" fontId="6" fillId="3" borderId="24" xfId="0" applyNumberFormat="1" applyFont="1" applyFill="1" applyBorder="1" applyAlignment="1" applyProtection="1">
      <alignment horizontal="center" vertical="center" wrapText="1"/>
    </xf>
    <xf numFmtId="0" fontId="6" fillId="3" borderId="18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3" borderId="22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6" fillId="2" borderId="2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11" fillId="10" borderId="22" xfId="0" applyNumberFormat="1" applyFont="1" applyFill="1" applyBorder="1" applyAlignment="1" applyProtection="1">
      <alignment horizontal="left" vertical="center" wrapText="1"/>
    </xf>
    <xf numFmtId="0" fontId="11" fillId="10" borderId="2" xfId="0" applyNumberFormat="1" applyFont="1" applyFill="1" applyBorder="1" applyAlignment="1" applyProtection="1">
      <alignment horizontal="left" vertical="center" wrapText="1"/>
    </xf>
    <xf numFmtId="0" fontId="11" fillId="10" borderId="4" xfId="0" applyNumberFormat="1" applyFont="1" applyFill="1" applyBorder="1" applyAlignment="1" applyProtection="1">
      <alignment horizontal="left" vertical="center" wrapText="1"/>
    </xf>
    <xf numFmtId="0" fontId="6" fillId="10" borderId="22" xfId="0" applyNumberFormat="1" applyFont="1" applyFill="1" applyBorder="1" applyAlignment="1" applyProtection="1">
      <alignment horizontal="left" vertical="center" wrapText="1"/>
    </xf>
    <xf numFmtId="0" fontId="6" fillId="10" borderId="2" xfId="0" applyNumberFormat="1" applyFont="1" applyFill="1" applyBorder="1" applyAlignment="1" applyProtection="1">
      <alignment horizontal="left" vertical="center" wrapText="1"/>
    </xf>
    <xf numFmtId="0" fontId="6" fillId="10" borderId="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1" fillId="0" borderId="22" xfId="0" applyNumberFormat="1" applyFont="1" applyFill="1" applyBorder="1" applyAlignment="1" applyProtection="1">
      <alignment horizontal="center" vertical="center" wrapText="1"/>
    </xf>
    <xf numFmtId="0" fontId="6" fillId="5" borderId="22" xfId="0" applyNumberFormat="1" applyFont="1" applyFill="1" applyBorder="1" applyAlignment="1" applyProtection="1">
      <alignment horizontal="left" vertical="center" wrapText="1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11" fillId="4" borderId="22" xfId="0" applyNumberFormat="1" applyFont="1" applyFill="1" applyBorder="1" applyAlignment="1" applyProtection="1">
      <alignment horizontal="left" vertical="center" wrapText="1"/>
    </xf>
    <xf numFmtId="0" fontId="11" fillId="4" borderId="2" xfId="0" applyNumberFormat="1" applyFont="1" applyFill="1" applyBorder="1" applyAlignment="1" applyProtection="1">
      <alignment horizontal="left" vertical="center" wrapText="1"/>
    </xf>
    <xf numFmtId="0" fontId="11" fillId="4" borderId="4" xfId="0" applyNumberFormat="1" applyFont="1" applyFill="1" applyBorder="1" applyAlignment="1" applyProtection="1">
      <alignment horizontal="left" vertical="center" wrapText="1"/>
    </xf>
    <xf numFmtId="0" fontId="25" fillId="3" borderId="25" xfId="0" applyNumberFormat="1" applyFont="1" applyFill="1" applyBorder="1" applyAlignment="1" applyProtection="1">
      <alignment horizontal="center" vertical="center" wrapText="1"/>
    </xf>
    <xf numFmtId="0" fontId="25" fillId="3" borderId="26" xfId="0" applyNumberFormat="1" applyFont="1" applyFill="1" applyBorder="1" applyAlignment="1" applyProtection="1">
      <alignment horizontal="center" vertical="center" wrapText="1"/>
    </xf>
    <xf numFmtId="0" fontId="25" fillId="3" borderId="27" xfId="0" applyNumberFormat="1" applyFont="1" applyFill="1" applyBorder="1" applyAlignment="1" applyProtection="1">
      <alignment horizontal="center" vertical="center" wrapText="1"/>
    </xf>
    <xf numFmtId="0" fontId="6" fillId="4" borderId="22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2" borderId="30" xfId="0" applyNumberFormat="1" applyFont="1" applyFill="1" applyBorder="1" applyAlignment="1" applyProtection="1">
      <alignment horizontal="center" vertical="center" wrapText="1"/>
    </xf>
    <xf numFmtId="0" fontId="6" fillId="2" borderId="31" xfId="0" applyNumberFormat="1" applyFont="1" applyFill="1" applyBorder="1" applyAlignment="1" applyProtection="1">
      <alignment horizontal="center" vertical="center" wrapText="1"/>
    </xf>
    <xf numFmtId="0" fontId="6" fillId="2" borderId="32" xfId="0" applyNumberFormat="1" applyFont="1" applyFill="1" applyBorder="1" applyAlignment="1" applyProtection="1">
      <alignment horizontal="center" vertical="center" wrapText="1"/>
    </xf>
    <xf numFmtId="0" fontId="11" fillId="2" borderId="23" xfId="0" quotePrefix="1" applyFont="1" applyFill="1" applyBorder="1" applyAlignment="1">
      <alignment horizontal="center" vertical="center"/>
    </xf>
    <xf numFmtId="0" fontId="11" fillId="2" borderId="24" xfId="0" quotePrefix="1" applyFont="1" applyFill="1" applyBorder="1" applyAlignment="1">
      <alignment horizontal="center" vertical="center"/>
    </xf>
    <xf numFmtId="0" fontId="11" fillId="2" borderId="18" xfId="0" quotePrefix="1" applyFont="1" applyFill="1" applyBorder="1" applyAlignment="1">
      <alignment horizontal="center" vertical="center"/>
    </xf>
    <xf numFmtId="0" fontId="27" fillId="2" borderId="28" xfId="0" applyNumberFormat="1" applyFont="1" applyFill="1" applyBorder="1" applyAlignment="1" applyProtection="1">
      <alignment horizontal="center" vertical="center" wrapText="1"/>
    </xf>
    <xf numFmtId="0" fontId="3" fillId="2" borderId="22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6" fillId="9" borderId="22" xfId="0" applyNumberFormat="1" applyFont="1" applyFill="1" applyBorder="1" applyAlignment="1" applyProtection="1">
      <alignment horizontal="center" vertical="center" wrapText="1"/>
    </xf>
    <xf numFmtId="0" fontId="6" fillId="9" borderId="2" xfId="0" applyNumberFormat="1" applyFont="1" applyFill="1" applyBorder="1" applyAlignment="1" applyProtection="1">
      <alignment horizontal="center" vertical="center" wrapText="1"/>
    </xf>
    <xf numFmtId="0" fontId="6" fillId="9" borderId="4" xfId="0" applyNumberFormat="1" applyFont="1" applyFill="1" applyBorder="1" applyAlignment="1" applyProtection="1">
      <alignment horizontal="center" vertical="center" wrapText="1"/>
    </xf>
    <xf numFmtId="0" fontId="11" fillId="3" borderId="22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11" fillId="3" borderId="4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13" fillId="3" borderId="22" xfId="0" applyNumberFormat="1" applyFont="1" applyFill="1" applyBorder="1" applyAlignment="1" applyProtection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3" fillId="3" borderId="4" xfId="0" applyNumberFormat="1" applyFont="1" applyFill="1" applyBorder="1" applyAlignment="1" applyProtection="1">
      <alignment horizontal="center" vertical="center" wrapText="1"/>
    </xf>
    <xf numFmtId="0" fontId="11" fillId="2" borderId="22" xfId="0" applyNumberFormat="1" applyFont="1" applyFill="1" applyBorder="1" applyAlignment="1" applyProtection="1">
      <alignment horizontal="center" vertical="center" wrapText="1"/>
    </xf>
    <xf numFmtId="0" fontId="11" fillId="2" borderId="2" xfId="0" applyNumberFormat="1" applyFont="1" applyFill="1" applyBorder="1" applyAlignment="1" applyProtection="1">
      <alignment horizontal="center" vertical="center" wrapText="1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6" fillId="0" borderId="22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2" borderId="22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</cellXfs>
  <cellStyles count="1">
    <cellStyle name="Obično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39"/>
  <sheetViews>
    <sheetView workbookViewId="0">
      <selection activeCell="H12" sqref="H12"/>
    </sheetView>
  </sheetViews>
  <sheetFormatPr defaultRowHeight="15"/>
  <cols>
    <col min="6" max="9" width="25.28515625" customWidth="1"/>
  </cols>
  <sheetData>
    <row r="1" spans="2:9" ht="42" customHeight="1">
      <c r="B1" s="250" t="s">
        <v>100</v>
      </c>
      <c r="C1" s="250"/>
      <c r="D1" s="250"/>
      <c r="E1" s="250"/>
      <c r="F1" s="250"/>
      <c r="G1" s="250"/>
      <c r="H1" s="250"/>
      <c r="I1" s="250"/>
    </row>
    <row r="2" spans="2:9" ht="18" customHeight="1">
      <c r="B2" s="25"/>
      <c r="C2" s="25"/>
      <c r="D2" s="25"/>
      <c r="E2" s="25"/>
      <c r="F2" s="25"/>
      <c r="G2" s="25"/>
      <c r="H2" s="25"/>
      <c r="I2" s="25"/>
    </row>
    <row r="3" spans="2:9" ht="15.75" customHeight="1">
      <c r="B3" s="250" t="s">
        <v>11</v>
      </c>
      <c r="C3" s="250"/>
      <c r="D3" s="250"/>
      <c r="E3" s="250"/>
      <c r="F3" s="250"/>
      <c r="G3" s="250"/>
      <c r="H3" s="250"/>
      <c r="I3" s="250"/>
    </row>
    <row r="4" spans="2:9" ht="36" customHeight="1">
      <c r="B4" s="260"/>
      <c r="C4" s="260"/>
      <c r="D4" s="260"/>
      <c r="E4" s="25"/>
      <c r="F4" s="25"/>
      <c r="G4" s="25"/>
      <c r="H4" s="25"/>
      <c r="I4" s="26"/>
    </row>
    <row r="5" spans="2:9" ht="18" customHeight="1">
      <c r="B5" s="250" t="s">
        <v>30</v>
      </c>
      <c r="C5" s="250"/>
      <c r="D5" s="250"/>
      <c r="E5" s="250"/>
      <c r="F5" s="250"/>
      <c r="G5" s="250"/>
      <c r="H5" s="250"/>
      <c r="I5" s="250"/>
    </row>
    <row r="6" spans="2:9" ht="18" customHeight="1">
      <c r="B6" s="27"/>
      <c r="C6" s="28"/>
      <c r="D6" s="28"/>
      <c r="E6" s="28"/>
      <c r="F6" s="28"/>
      <c r="G6" s="28"/>
      <c r="H6" s="28"/>
      <c r="I6" s="28"/>
    </row>
    <row r="7" spans="2:9" ht="15.75" thickBot="1">
      <c r="B7" s="257" t="s">
        <v>79</v>
      </c>
      <c r="C7" s="257"/>
      <c r="D7" s="257"/>
      <c r="E7" s="257"/>
      <c r="F7" s="257"/>
      <c r="G7" s="29"/>
      <c r="H7" s="29"/>
      <c r="I7" s="29"/>
    </row>
    <row r="8" spans="2:9">
      <c r="B8" s="243" t="s">
        <v>6</v>
      </c>
      <c r="C8" s="244"/>
      <c r="D8" s="244"/>
      <c r="E8" s="244"/>
      <c r="F8" s="245"/>
      <c r="G8" s="189" t="s">
        <v>97</v>
      </c>
      <c r="H8" s="189" t="s">
        <v>98</v>
      </c>
      <c r="I8" s="189" t="s">
        <v>99</v>
      </c>
    </row>
    <row r="9" spans="2:9" s="17" customFormat="1" ht="11.25">
      <c r="B9" s="246">
        <v>1</v>
      </c>
      <c r="C9" s="246"/>
      <c r="D9" s="246"/>
      <c r="E9" s="246"/>
      <c r="F9" s="247"/>
      <c r="G9" s="16">
        <v>2</v>
      </c>
      <c r="H9" s="15">
        <v>3</v>
      </c>
      <c r="I9" s="15">
        <v>4</v>
      </c>
    </row>
    <row r="10" spans="2:9">
      <c r="B10" s="254" t="s">
        <v>0</v>
      </c>
      <c r="C10" s="255"/>
      <c r="D10" s="255"/>
      <c r="E10" s="255"/>
      <c r="F10" s="256"/>
      <c r="G10" s="10">
        <f>SUM(G11:G12)</f>
        <v>270486</v>
      </c>
      <c r="H10" s="10">
        <f t="shared" ref="H10:I10" si="0">SUM(H11:H12)</f>
        <v>20000</v>
      </c>
      <c r="I10" s="10">
        <f t="shared" si="0"/>
        <v>290486</v>
      </c>
    </row>
    <row r="11" spans="2:9">
      <c r="B11" s="237" t="s">
        <v>24</v>
      </c>
      <c r="C11" s="238"/>
      <c r="D11" s="238"/>
      <c r="E11" s="238"/>
      <c r="F11" s="253"/>
      <c r="G11" s="11">
        <v>270486</v>
      </c>
      <c r="H11" s="11">
        <v>20000</v>
      </c>
      <c r="I11" s="11">
        <f>G11+H11</f>
        <v>290486</v>
      </c>
    </row>
    <row r="12" spans="2:9">
      <c r="B12" s="258" t="s">
        <v>29</v>
      </c>
      <c r="C12" s="253"/>
      <c r="D12" s="253"/>
      <c r="E12" s="253"/>
      <c r="F12" s="253"/>
      <c r="G12" s="11">
        <v>0</v>
      </c>
      <c r="H12" s="11">
        <v>0</v>
      </c>
      <c r="I12" s="11">
        <f>G12+H12</f>
        <v>0</v>
      </c>
    </row>
    <row r="13" spans="2:9">
      <c r="B13" s="12" t="s">
        <v>1</v>
      </c>
      <c r="C13" s="19"/>
      <c r="D13" s="19"/>
      <c r="E13" s="19"/>
      <c r="F13" s="19"/>
      <c r="G13" s="10">
        <f>SUM(G14:G15)</f>
        <v>290006</v>
      </c>
      <c r="H13" s="10">
        <f t="shared" ref="H13:I13" si="1">SUM(H14:H15)</f>
        <v>20000</v>
      </c>
      <c r="I13" s="10">
        <f t="shared" si="1"/>
        <v>310006</v>
      </c>
    </row>
    <row r="14" spans="2:9">
      <c r="B14" s="251" t="s">
        <v>25</v>
      </c>
      <c r="C14" s="238"/>
      <c r="D14" s="238"/>
      <c r="E14" s="238"/>
      <c r="F14" s="238"/>
      <c r="G14" s="11">
        <v>210268</v>
      </c>
      <c r="H14" s="11">
        <v>20000</v>
      </c>
      <c r="I14" s="11">
        <f>G14+H14</f>
        <v>230268</v>
      </c>
    </row>
    <row r="15" spans="2:9">
      <c r="B15" s="252" t="s">
        <v>26</v>
      </c>
      <c r="C15" s="253"/>
      <c r="D15" s="253"/>
      <c r="E15" s="253"/>
      <c r="F15" s="253"/>
      <c r="G15" s="142">
        <v>79738</v>
      </c>
      <c r="H15" s="142">
        <v>0</v>
      </c>
      <c r="I15" s="11">
        <f>G15+H15</f>
        <v>79738</v>
      </c>
    </row>
    <row r="16" spans="2:9">
      <c r="B16" s="259" t="s">
        <v>31</v>
      </c>
      <c r="C16" s="255"/>
      <c r="D16" s="255"/>
      <c r="E16" s="255"/>
      <c r="F16" s="255"/>
      <c r="G16" s="10">
        <f>G10-G13</f>
        <v>-19520</v>
      </c>
      <c r="H16" s="10">
        <f t="shared" ref="H16:I16" si="2">H10-H13</f>
        <v>0</v>
      </c>
      <c r="I16" s="10">
        <f t="shared" si="2"/>
        <v>-19520</v>
      </c>
    </row>
    <row r="17" spans="1:40" ht="18">
      <c r="B17" s="25"/>
      <c r="C17" s="30"/>
      <c r="D17" s="30"/>
      <c r="E17" s="30"/>
      <c r="F17" s="30"/>
      <c r="G17" s="30"/>
      <c r="H17" s="30"/>
      <c r="I17" s="31"/>
    </row>
    <row r="18" spans="1:40" ht="18" customHeight="1" thickBot="1">
      <c r="B18" s="257" t="s">
        <v>80</v>
      </c>
      <c r="C18" s="257"/>
      <c r="D18" s="257"/>
      <c r="E18" s="257"/>
      <c r="F18" s="257"/>
      <c r="G18" s="30"/>
      <c r="H18" s="30"/>
      <c r="I18" s="31"/>
    </row>
    <row r="19" spans="1:40">
      <c r="B19" s="243" t="s">
        <v>6</v>
      </c>
      <c r="C19" s="244"/>
      <c r="D19" s="244"/>
      <c r="E19" s="244"/>
      <c r="F19" s="245"/>
      <c r="G19" s="189" t="s">
        <v>97</v>
      </c>
      <c r="H19" s="189" t="s">
        <v>98</v>
      </c>
      <c r="I19" s="189" t="s">
        <v>99</v>
      </c>
    </row>
    <row r="20" spans="1:40" s="17" customFormat="1">
      <c r="B20" s="246">
        <v>1</v>
      </c>
      <c r="C20" s="246"/>
      <c r="D20" s="246"/>
      <c r="E20" s="246"/>
      <c r="F20" s="247"/>
      <c r="G20" s="16">
        <v>2</v>
      </c>
      <c r="H20" s="15">
        <v>3</v>
      </c>
      <c r="I20" s="15">
        <v>4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</row>
    <row r="21" spans="1:40" ht="15.75" customHeight="1">
      <c r="A21" s="17"/>
      <c r="B21" s="237" t="s">
        <v>27</v>
      </c>
      <c r="C21" s="248"/>
      <c r="D21" s="248"/>
      <c r="E21" s="248"/>
      <c r="F21" s="249"/>
      <c r="G21" s="142">
        <v>0</v>
      </c>
      <c r="H21" s="142">
        <v>0</v>
      </c>
      <c r="I21" s="142">
        <v>0</v>
      </c>
    </row>
    <row r="22" spans="1:40">
      <c r="A22" s="17"/>
      <c r="B22" s="237" t="s">
        <v>28</v>
      </c>
      <c r="C22" s="238"/>
      <c r="D22" s="238"/>
      <c r="E22" s="238"/>
      <c r="F22" s="238"/>
      <c r="G22" s="142">
        <v>0</v>
      </c>
      <c r="H22" s="142">
        <v>0</v>
      </c>
      <c r="I22" s="142">
        <v>0</v>
      </c>
    </row>
    <row r="23" spans="1:40" s="20" customFormat="1" ht="15" customHeight="1">
      <c r="A23" s="17"/>
      <c r="B23" s="240" t="s">
        <v>81</v>
      </c>
      <c r="C23" s="241"/>
      <c r="D23" s="241"/>
      <c r="E23" s="241"/>
      <c r="F23" s="242"/>
      <c r="G23" s="10">
        <f>G21-G22</f>
        <v>0</v>
      </c>
      <c r="H23" s="10">
        <f t="shared" ref="H23:I23" si="3">H21-H22</f>
        <v>0</v>
      </c>
      <c r="I23" s="10">
        <f t="shared" si="3"/>
        <v>0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</row>
    <row r="24" spans="1:40" s="20" customFormat="1" ht="15" customHeight="1">
      <c r="A24" s="17"/>
      <c r="B24" s="240" t="s">
        <v>82</v>
      </c>
      <c r="C24" s="241"/>
      <c r="D24" s="241"/>
      <c r="E24" s="241"/>
      <c r="F24" s="242"/>
      <c r="G24" s="10">
        <f>G16+G23</f>
        <v>-19520</v>
      </c>
      <c r="H24" s="10">
        <f>H16+H23</f>
        <v>0</v>
      </c>
      <c r="I24" s="10">
        <f t="shared" ref="I24" si="4">I16+I23</f>
        <v>-19520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</row>
    <row r="25" spans="1:40" ht="15.75">
      <c r="B25" s="32"/>
      <c r="C25" s="33"/>
      <c r="D25" s="33"/>
      <c r="E25" s="33"/>
      <c r="F25" s="33"/>
      <c r="G25" s="34"/>
      <c r="H25" s="34"/>
      <c r="I25" s="34"/>
    </row>
    <row r="26" spans="1:40" ht="18" customHeight="1" thickBot="1">
      <c r="B26" s="257" t="s">
        <v>83</v>
      </c>
      <c r="C26" s="257"/>
      <c r="D26" s="257"/>
      <c r="E26" s="257"/>
      <c r="F26" s="257"/>
      <c r="G26" s="30"/>
      <c r="H26" s="30"/>
      <c r="I26" s="31"/>
    </row>
    <row r="27" spans="1:40">
      <c r="B27" s="243" t="s">
        <v>6</v>
      </c>
      <c r="C27" s="244"/>
      <c r="D27" s="244"/>
      <c r="E27" s="244"/>
      <c r="F27" s="245"/>
      <c r="G27" s="189" t="s">
        <v>97</v>
      </c>
      <c r="H27" s="189" t="s">
        <v>98</v>
      </c>
      <c r="I27" s="189" t="s">
        <v>99</v>
      </c>
    </row>
    <row r="28" spans="1:40" s="17" customFormat="1">
      <c r="B28" s="246">
        <v>1</v>
      </c>
      <c r="C28" s="246"/>
      <c r="D28" s="246"/>
      <c r="E28" s="246"/>
      <c r="F28" s="247"/>
      <c r="G28" s="16">
        <v>2</v>
      </c>
      <c r="H28" s="15">
        <v>3</v>
      </c>
      <c r="I28" s="15">
        <v>4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</row>
    <row r="29" spans="1:40" ht="15.75" customHeight="1">
      <c r="A29" s="17"/>
      <c r="B29" s="237" t="s">
        <v>85</v>
      </c>
      <c r="C29" s="248"/>
      <c r="D29" s="248"/>
      <c r="E29" s="248"/>
      <c r="F29" s="249"/>
      <c r="G29" s="142">
        <v>19520</v>
      </c>
      <c r="H29" s="142">
        <v>0</v>
      </c>
      <c r="I29" s="142">
        <v>19520</v>
      </c>
    </row>
    <row r="30" spans="1:40">
      <c r="A30" s="17"/>
      <c r="B30" s="237" t="s">
        <v>86</v>
      </c>
      <c r="C30" s="238"/>
      <c r="D30" s="238"/>
      <c r="E30" s="238"/>
      <c r="F30" s="238"/>
      <c r="G30" s="142">
        <v>0</v>
      </c>
      <c r="H30" s="142"/>
      <c r="I30" s="142">
        <v>0</v>
      </c>
    </row>
    <row r="31" spans="1:40" s="20" customFormat="1" ht="41.25" customHeight="1">
      <c r="A31" s="17"/>
      <c r="B31" s="240" t="s">
        <v>87</v>
      </c>
      <c r="C31" s="241"/>
      <c r="D31" s="241"/>
      <c r="E31" s="241"/>
      <c r="F31" s="242"/>
      <c r="G31" s="10">
        <f>G24+G29-G30</f>
        <v>0</v>
      </c>
      <c r="H31" s="10">
        <f t="shared" ref="H31:I31" si="5">H24+H29-H30</f>
        <v>0</v>
      </c>
      <c r="I31" s="10">
        <f t="shared" si="5"/>
        <v>0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</row>
    <row r="32" spans="1:40" ht="15" customHeight="1">
      <c r="B32" s="127"/>
      <c r="C32" s="127"/>
      <c r="D32" s="127"/>
      <c r="E32" s="127"/>
      <c r="F32" s="127"/>
      <c r="G32" s="127"/>
      <c r="H32" s="127"/>
      <c r="I32" s="127"/>
    </row>
    <row r="33" spans="1:40" ht="18" customHeight="1" thickBot="1">
      <c r="B33" s="239" t="s">
        <v>84</v>
      </c>
      <c r="C33" s="239"/>
      <c r="D33" s="239"/>
      <c r="E33" s="239"/>
      <c r="F33" s="239"/>
      <c r="G33" s="127"/>
      <c r="H33" s="127"/>
      <c r="I33" s="127"/>
    </row>
    <row r="34" spans="1:40">
      <c r="B34" s="243" t="s">
        <v>6</v>
      </c>
      <c r="C34" s="244"/>
      <c r="D34" s="244"/>
      <c r="E34" s="244"/>
      <c r="F34" s="245"/>
      <c r="G34" s="189" t="s">
        <v>97</v>
      </c>
      <c r="H34" s="189" t="s">
        <v>98</v>
      </c>
      <c r="I34" s="189" t="s">
        <v>99</v>
      </c>
    </row>
    <row r="35" spans="1:40" s="17" customFormat="1">
      <c r="B35" s="246">
        <v>1</v>
      </c>
      <c r="C35" s="246"/>
      <c r="D35" s="246"/>
      <c r="E35" s="246"/>
      <c r="F35" s="247"/>
      <c r="G35" s="16">
        <v>2</v>
      </c>
      <c r="H35" s="15">
        <v>3</v>
      </c>
      <c r="I35" s="15">
        <v>4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</row>
    <row r="36" spans="1:40" ht="15.75" customHeight="1">
      <c r="A36" s="17"/>
      <c r="B36" s="237" t="s">
        <v>85</v>
      </c>
      <c r="C36" s="248"/>
      <c r="D36" s="248"/>
      <c r="E36" s="248"/>
      <c r="F36" s="249"/>
      <c r="G36" s="142">
        <v>0</v>
      </c>
      <c r="H36" s="142">
        <v>0</v>
      </c>
      <c r="I36" s="142">
        <v>0</v>
      </c>
    </row>
    <row r="37" spans="1:40" ht="25.5" customHeight="1">
      <c r="A37" s="17"/>
      <c r="B37" s="237" t="s">
        <v>88</v>
      </c>
      <c r="C37" s="238"/>
      <c r="D37" s="238"/>
      <c r="E37" s="238"/>
      <c r="F37" s="238"/>
      <c r="G37" s="142">
        <v>0</v>
      </c>
      <c r="H37" s="142">
        <v>0</v>
      </c>
      <c r="I37" s="142">
        <v>0</v>
      </c>
    </row>
    <row r="38" spans="1:40" s="20" customFormat="1" ht="15" customHeight="1">
      <c r="A38" s="17"/>
      <c r="B38" s="234" t="s">
        <v>89</v>
      </c>
      <c r="C38" s="235"/>
      <c r="D38" s="235"/>
      <c r="E38" s="235"/>
      <c r="F38" s="236"/>
      <c r="G38" s="11">
        <f>G36-G37</f>
        <v>0</v>
      </c>
      <c r="H38" s="11">
        <f t="shared" ref="H38:I38" si="6">H36-H37</f>
        <v>0</v>
      </c>
      <c r="I38" s="11">
        <f t="shared" si="6"/>
        <v>0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</row>
    <row r="39" spans="1:40" s="20" customFormat="1" ht="15" customHeight="1">
      <c r="A39" s="17"/>
      <c r="B39" s="237" t="s">
        <v>86</v>
      </c>
      <c r="C39" s="238"/>
      <c r="D39" s="238"/>
      <c r="E39" s="238"/>
      <c r="F39" s="238"/>
      <c r="G39" s="11">
        <v>0</v>
      </c>
      <c r="H39" s="11">
        <v>0</v>
      </c>
      <c r="I39" s="11">
        <v>0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</row>
  </sheetData>
  <mergeCells count="33">
    <mergeCell ref="B26:F26"/>
    <mergeCell ref="B27:F27"/>
    <mergeCell ref="B28:F28"/>
    <mergeCell ref="B29:F29"/>
    <mergeCell ref="B30:F30"/>
    <mergeCell ref="B18:F18"/>
    <mergeCell ref="B16:F16"/>
    <mergeCell ref="B4:D4"/>
    <mergeCell ref="B24:F24"/>
    <mergeCell ref="B19:F19"/>
    <mergeCell ref="B20:F20"/>
    <mergeCell ref="B22:F22"/>
    <mergeCell ref="B23:F23"/>
    <mergeCell ref="B21:F21"/>
    <mergeCell ref="B1:I1"/>
    <mergeCell ref="B3:I3"/>
    <mergeCell ref="B5:I5"/>
    <mergeCell ref="B14:F14"/>
    <mergeCell ref="B15:F15"/>
    <mergeCell ref="B9:F9"/>
    <mergeCell ref="B10:F10"/>
    <mergeCell ref="B11:F11"/>
    <mergeCell ref="B7:F7"/>
    <mergeCell ref="B8:F8"/>
    <mergeCell ref="B12:F12"/>
    <mergeCell ref="B38:F38"/>
    <mergeCell ref="B39:F39"/>
    <mergeCell ref="B33:F33"/>
    <mergeCell ref="B31:F31"/>
    <mergeCell ref="B34:F34"/>
    <mergeCell ref="B35:F35"/>
    <mergeCell ref="B36:F36"/>
    <mergeCell ref="B37:F37"/>
  </mergeCell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36"/>
  <sheetViews>
    <sheetView topLeftCell="A4" workbookViewId="0">
      <selection activeCell="H30" sqref="H30"/>
    </sheetView>
  </sheetViews>
  <sheetFormatPr defaultRowHeight="15"/>
  <cols>
    <col min="2" max="2" width="7.42578125" bestFit="1" customWidth="1"/>
    <col min="3" max="3" width="8.42578125" style="18" bestFit="1" customWidth="1"/>
    <col min="4" max="4" width="5.42578125" style="36" bestFit="1" customWidth="1"/>
    <col min="5" max="5" width="7.5703125" customWidth="1"/>
    <col min="6" max="6" width="47" customWidth="1"/>
    <col min="7" max="7" width="25.28515625" style="38" customWidth="1"/>
    <col min="8" max="9" width="25.28515625" customWidth="1"/>
  </cols>
  <sheetData>
    <row r="1" spans="2:9" ht="18" customHeight="1">
      <c r="B1" s="1"/>
      <c r="C1" s="9"/>
      <c r="D1" s="35"/>
      <c r="E1" s="9"/>
      <c r="F1" s="1"/>
      <c r="G1" s="37"/>
      <c r="H1" s="1"/>
      <c r="I1" s="1"/>
    </row>
    <row r="2" spans="2:9" ht="15.75" customHeight="1">
      <c r="B2" s="267" t="s">
        <v>11</v>
      </c>
      <c r="C2" s="267"/>
      <c r="D2" s="267"/>
      <c r="E2" s="267"/>
      <c r="F2" s="267"/>
      <c r="G2" s="267"/>
      <c r="H2" s="267"/>
      <c r="I2" s="267"/>
    </row>
    <row r="3" spans="2:9" ht="18.75">
      <c r="B3" s="1"/>
      <c r="C3" s="9"/>
      <c r="D3" s="35"/>
      <c r="E3" s="9"/>
      <c r="F3" s="1"/>
      <c r="G3" s="37"/>
      <c r="H3" s="1"/>
      <c r="I3" s="2"/>
    </row>
    <row r="4" spans="2:9" ht="18" customHeight="1">
      <c r="B4" s="267" t="s">
        <v>32</v>
      </c>
      <c r="C4" s="267"/>
      <c r="D4" s="267"/>
      <c r="E4" s="267"/>
      <c r="F4" s="267"/>
      <c r="G4" s="267"/>
      <c r="H4" s="267"/>
      <c r="I4" s="267"/>
    </row>
    <row r="5" spans="2:9" ht="18.75">
      <c r="B5" s="1"/>
      <c r="C5" s="9"/>
      <c r="D5" s="35"/>
      <c r="E5" s="9"/>
      <c r="F5" s="1"/>
      <c r="G5" s="37"/>
      <c r="H5" s="1"/>
      <c r="I5" s="2"/>
    </row>
    <row r="6" spans="2:9" ht="15.75" customHeight="1">
      <c r="B6" s="267" t="s">
        <v>90</v>
      </c>
      <c r="C6" s="267"/>
      <c r="D6" s="267"/>
      <c r="E6" s="267"/>
      <c r="F6" s="267"/>
      <c r="G6" s="267"/>
      <c r="H6" s="267"/>
      <c r="I6" s="267"/>
    </row>
    <row r="7" spans="2:9" ht="19.5" thickBot="1">
      <c r="B7" s="1"/>
      <c r="C7" s="9"/>
      <c r="D7" s="35"/>
      <c r="E7" s="9"/>
      <c r="F7" s="1"/>
      <c r="G7" s="37"/>
      <c r="H7" s="1"/>
      <c r="I7" s="2"/>
    </row>
    <row r="8" spans="2:9">
      <c r="B8" s="261" t="s">
        <v>6</v>
      </c>
      <c r="C8" s="262"/>
      <c r="D8" s="262"/>
      <c r="E8" s="262"/>
      <c r="F8" s="263"/>
      <c r="G8" s="189" t="s">
        <v>97</v>
      </c>
      <c r="H8" s="189" t="s">
        <v>98</v>
      </c>
      <c r="I8" s="189" t="s">
        <v>99</v>
      </c>
    </row>
    <row r="9" spans="2:9" ht="16.5" customHeight="1" thickBot="1">
      <c r="B9" s="264">
        <v>1</v>
      </c>
      <c r="C9" s="265"/>
      <c r="D9" s="265"/>
      <c r="E9" s="265"/>
      <c r="F9" s="266"/>
      <c r="G9" s="50">
        <v>2</v>
      </c>
      <c r="H9" s="50">
        <v>3</v>
      </c>
      <c r="I9" s="50">
        <v>4</v>
      </c>
    </row>
    <row r="10" spans="2:9" s="18" customFormat="1" ht="15.75" thickBot="1">
      <c r="B10" s="48"/>
      <c r="C10" s="56"/>
      <c r="D10" s="57"/>
      <c r="E10" s="56"/>
      <c r="F10" s="56" t="s">
        <v>15</v>
      </c>
      <c r="G10" s="143">
        <f>G11</f>
        <v>270486</v>
      </c>
      <c r="H10" s="143">
        <f>H11</f>
        <v>20000</v>
      </c>
      <c r="I10" s="143">
        <f>I11</f>
        <v>290486</v>
      </c>
    </row>
    <row r="11" spans="2:9" s="18" customFormat="1" ht="15.75" customHeight="1">
      <c r="B11" s="63">
        <v>6</v>
      </c>
      <c r="C11" s="64"/>
      <c r="D11" s="65"/>
      <c r="E11" s="64"/>
      <c r="F11" s="64" t="s">
        <v>2</v>
      </c>
      <c r="G11" s="144">
        <f>G12+G13+G14+G15+G16</f>
        <v>270486</v>
      </c>
      <c r="H11" s="144">
        <f>H12+H13+H14+H15+H16</f>
        <v>20000</v>
      </c>
      <c r="I11" s="144">
        <f>I12+I13+I14+I15+I16</f>
        <v>290486</v>
      </c>
    </row>
    <row r="12" spans="2:9" s="18" customFormat="1" ht="25.5">
      <c r="B12" s="114"/>
      <c r="C12" s="115">
        <v>63</v>
      </c>
      <c r="D12" s="128"/>
      <c r="E12" s="129"/>
      <c r="F12" s="129" t="s">
        <v>16</v>
      </c>
      <c r="G12" s="149">
        <v>78193</v>
      </c>
      <c r="H12" s="149">
        <v>0</v>
      </c>
      <c r="I12" s="149">
        <f>G12+H12</f>
        <v>78193</v>
      </c>
    </row>
    <row r="13" spans="2:9" s="18" customFormat="1">
      <c r="B13" s="130"/>
      <c r="C13" s="131">
        <v>64</v>
      </c>
      <c r="D13" s="132"/>
      <c r="E13" s="133"/>
      <c r="F13" s="133" t="s">
        <v>34</v>
      </c>
      <c r="G13" s="193">
        <v>27</v>
      </c>
      <c r="H13" s="193">
        <v>0</v>
      </c>
      <c r="I13" s="149">
        <f t="shared" ref="I13:I16" si="0">G13+H13</f>
        <v>27</v>
      </c>
    </row>
    <row r="14" spans="2:9" s="18" customFormat="1" ht="30" customHeight="1">
      <c r="B14" s="130"/>
      <c r="C14" s="131">
        <v>65</v>
      </c>
      <c r="D14" s="134"/>
      <c r="E14" s="134"/>
      <c r="F14" s="135" t="s">
        <v>96</v>
      </c>
      <c r="G14" s="195">
        <v>7499</v>
      </c>
      <c r="H14" s="195">
        <v>0</v>
      </c>
      <c r="I14" s="149">
        <f t="shared" si="0"/>
        <v>7499</v>
      </c>
    </row>
    <row r="15" spans="2:9" s="18" customFormat="1" ht="25.5">
      <c r="B15" s="130"/>
      <c r="C15" s="136">
        <v>66</v>
      </c>
      <c r="D15" s="134"/>
      <c r="E15" s="134"/>
      <c r="F15" s="129" t="s">
        <v>17</v>
      </c>
      <c r="G15" s="149">
        <v>3982</v>
      </c>
      <c r="H15" s="149">
        <v>0</v>
      </c>
      <c r="I15" s="149">
        <f t="shared" si="0"/>
        <v>3982</v>
      </c>
    </row>
    <row r="16" spans="2:9" s="18" customFormat="1" ht="34.5" customHeight="1" thickBot="1">
      <c r="B16" s="196"/>
      <c r="C16" s="197">
        <v>67</v>
      </c>
      <c r="D16" s="198"/>
      <c r="E16" s="199"/>
      <c r="F16" s="200" t="s">
        <v>35</v>
      </c>
      <c r="G16" s="201">
        <v>180785</v>
      </c>
      <c r="H16" s="201">
        <v>20000</v>
      </c>
      <c r="I16" s="149">
        <f t="shared" si="0"/>
        <v>200785</v>
      </c>
    </row>
    <row r="17" spans="2:9" s="18" customFormat="1">
      <c r="B17" s="71"/>
      <c r="C17" s="71"/>
      <c r="D17" s="72"/>
      <c r="E17" s="73"/>
      <c r="F17" s="74"/>
      <c r="G17" s="145"/>
      <c r="H17" s="146"/>
      <c r="I17" s="147"/>
    </row>
    <row r="18" spans="2:9" s="18" customFormat="1" ht="15.75" thickBot="1">
      <c r="B18" s="71"/>
      <c r="C18" s="71"/>
      <c r="D18" s="72"/>
      <c r="E18" s="73"/>
      <c r="F18" s="74"/>
      <c r="G18" s="145"/>
      <c r="H18" s="146"/>
      <c r="I18" s="147"/>
    </row>
    <row r="19" spans="2:9" s="18" customFormat="1" ht="15.75" thickBot="1">
      <c r="B19" s="202"/>
      <c r="C19" s="203">
        <v>92</v>
      </c>
      <c r="D19" s="204"/>
      <c r="E19" s="205"/>
      <c r="F19" s="206" t="s">
        <v>47</v>
      </c>
      <c r="G19" s="207">
        <v>19520</v>
      </c>
      <c r="H19" s="208">
        <v>0</v>
      </c>
      <c r="I19" s="208">
        <f>G19+H19</f>
        <v>19520</v>
      </c>
    </row>
    <row r="20" spans="2:9">
      <c r="B20" s="70"/>
      <c r="C20" s="71"/>
      <c r="D20" s="72"/>
      <c r="E20" s="73"/>
      <c r="F20" s="74"/>
      <c r="G20" s="75"/>
      <c r="H20" s="52"/>
      <c r="I20" s="53"/>
    </row>
    <row r="21" spans="2:9">
      <c r="B21" s="70"/>
      <c r="C21" s="71"/>
      <c r="D21" s="72"/>
      <c r="E21" s="73"/>
      <c r="F21" s="74"/>
      <c r="G21" s="75"/>
      <c r="H21" s="52"/>
      <c r="I21" s="53"/>
    </row>
    <row r="22" spans="2:9">
      <c r="B22" s="70"/>
      <c r="C22" s="71"/>
      <c r="D22" s="72"/>
      <c r="E22" s="73"/>
      <c r="F22" s="74"/>
      <c r="G22" s="75"/>
      <c r="H22" s="52"/>
      <c r="I22" s="53"/>
    </row>
    <row r="23" spans="2:9">
      <c r="B23" s="70"/>
      <c r="C23" s="71"/>
      <c r="D23" s="72"/>
      <c r="E23" s="73"/>
      <c r="F23" s="74"/>
      <c r="G23" s="75"/>
      <c r="H23" s="52"/>
      <c r="I23" s="53"/>
    </row>
    <row r="24" spans="2:9" ht="15.75" customHeight="1" thickBot="1"/>
    <row r="25" spans="2:9">
      <c r="B25" s="261" t="s">
        <v>6</v>
      </c>
      <c r="C25" s="262"/>
      <c r="D25" s="262"/>
      <c r="E25" s="262"/>
      <c r="F25" s="263"/>
      <c r="G25" s="189" t="s">
        <v>97</v>
      </c>
      <c r="H25" s="189" t="s">
        <v>98</v>
      </c>
      <c r="I25" s="189" t="s">
        <v>99</v>
      </c>
    </row>
    <row r="26" spans="2:9" ht="12.75" customHeight="1" thickBot="1">
      <c r="B26" s="264">
        <v>1</v>
      </c>
      <c r="C26" s="265"/>
      <c r="D26" s="265"/>
      <c r="E26" s="265"/>
      <c r="F26" s="266"/>
      <c r="G26" s="50">
        <v>2</v>
      </c>
      <c r="H26" s="50">
        <v>3</v>
      </c>
      <c r="I26" s="50">
        <v>4</v>
      </c>
    </row>
    <row r="27" spans="2:9" s="18" customFormat="1" ht="15.75" thickBot="1">
      <c r="B27" s="48"/>
      <c r="C27" s="56"/>
      <c r="D27" s="57"/>
      <c r="E27" s="56"/>
      <c r="F27" s="56" t="s">
        <v>7</v>
      </c>
      <c r="G27" s="143">
        <f>G28+G33</f>
        <v>290006</v>
      </c>
      <c r="H27" s="143">
        <f>H28+H33</f>
        <v>20000</v>
      </c>
      <c r="I27" s="143">
        <f>I28+I33</f>
        <v>310006</v>
      </c>
    </row>
    <row r="28" spans="2:9" s="18" customFormat="1">
      <c r="B28" s="63">
        <v>3</v>
      </c>
      <c r="C28" s="64"/>
      <c r="D28" s="65"/>
      <c r="E28" s="64"/>
      <c r="F28" s="64" t="s">
        <v>3</v>
      </c>
      <c r="G28" s="144">
        <f>G29+G30+G31</f>
        <v>210268</v>
      </c>
      <c r="H28" s="144">
        <f>H29+H30+H31</f>
        <v>20000</v>
      </c>
      <c r="I28" s="144">
        <f>I29+I30+I31</f>
        <v>230268</v>
      </c>
    </row>
    <row r="29" spans="2:9" s="18" customFormat="1">
      <c r="B29" s="114"/>
      <c r="C29" s="129">
        <v>31</v>
      </c>
      <c r="D29" s="128"/>
      <c r="E29" s="129"/>
      <c r="F29" s="129" t="s">
        <v>4</v>
      </c>
      <c r="G29" s="149">
        <v>165743</v>
      </c>
      <c r="H29" s="149">
        <v>20000</v>
      </c>
      <c r="I29" s="149">
        <f>G29+H29</f>
        <v>185743</v>
      </c>
    </row>
    <row r="30" spans="2:9" s="18" customFormat="1">
      <c r="B30" s="130"/>
      <c r="C30" s="137">
        <v>32</v>
      </c>
      <c r="D30" s="134"/>
      <c r="E30" s="134"/>
      <c r="F30" s="137" t="s">
        <v>12</v>
      </c>
      <c r="G30" s="149">
        <v>43271</v>
      </c>
      <c r="H30" s="149">
        <v>0</v>
      </c>
      <c r="I30" s="149">
        <f t="shared" ref="I30:I31" si="1">G30+H30</f>
        <v>43271</v>
      </c>
    </row>
    <row r="31" spans="2:9">
      <c r="B31" s="116"/>
      <c r="C31" s="137">
        <v>34</v>
      </c>
      <c r="D31" s="138"/>
      <c r="E31" s="139"/>
      <c r="F31" s="140" t="s">
        <v>36</v>
      </c>
      <c r="G31" s="193">
        <v>1254</v>
      </c>
      <c r="H31" s="193">
        <v>0</v>
      </c>
      <c r="I31" s="149">
        <f t="shared" si="1"/>
        <v>1254</v>
      </c>
    </row>
    <row r="32" spans="2:9">
      <c r="B32" s="116"/>
      <c r="C32" s="137"/>
      <c r="D32" s="134"/>
      <c r="E32" s="141"/>
      <c r="F32" s="141"/>
      <c r="G32" s="149"/>
      <c r="H32" s="149"/>
      <c r="I32" s="150"/>
    </row>
    <row r="33" spans="2:9" s="18" customFormat="1">
      <c r="B33" s="59">
        <v>4</v>
      </c>
      <c r="C33" s="60"/>
      <c r="D33" s="61"/>
      <c r="E33" s="60"/>
      <c r="F33" s="62" t="s">
        <v>5</v>
      </c>
      <c r="G33" s="151">
        <f>G34</f>
        <v>79738</v>
      </c>
      <c r="H33" s="151">
        <f t="shared" ref="H33:I33" si="2">H34</f>
        <v>0</v>
      </c>
      <c r="I33" s="151">
        <f t="shared" si="2"/>
        <v>79738</v>
      </c>
    </row>
    <row r="34" spans="2:9" s="18" customFormat="1" ht="18" customHeight="1" thickBot="1">
      <c r="B34" s="114"/>
      <c r="C34" s="129">
        <v>42</v>
      </c>
      <c r="D34" s="128"/>
      <c r="E34" s="129"/>
      <c r="F34" s="148" t="s">
        <v>37</v>
      </c>
      <c r="G34" s="194">
        <v>79738</v>
      </c>
      <c r="H34" s="194">
        <v>0</v>
      </c>
      <c r="I34" s="194">
        <f>G34+H34</f>
        <v>79738</v>
      </c>
    </row>
    <row r="35" spans="2:9">
      <c r="B35" s="54"/>
      <c r="C35" s="83"/>
      <c r="D35" s="72"/>
      <c r="E35" s="84"/>
      <c r="F35" s="85"/>
      <c r="G35" s="86"/>
      <c r="H35" s="53"/>
      <c r="I35" s="53"/>
    </row>
    <row r="36" spans="2:9">
      <c r="B36" s="54"/>
      <c r="C36" s="83"/>
      <c r="D36" s="72"/>
      <c r="E36" s="84"/>
      <c r="F36" s="85"/>
      <c r="G36" s="86"/>
      <c r="H36" s="53"/>
      <c r="I36" s="53"/>
    </row>
  </sheetData>
  <mergeCells count="7">
    <mergeCell ref="B8:F8"/>
    <mergeCell ref="B9:F9"/>
    <mergeCell ref="B25:F25"/>
    <mergeCell ref="B26:F26"/>
    <mergeCell ref="B2:I2"/>
    <mergeCell ref="B4:I4"/>
    <mergeCell ref="B6:I6"/>
  </mergeCells>
  <pageMargins left="0.7" right="0.7" top="0.75" bottom="0.75" header="0.3" footer="0.3"/>
  <pageSetup paperSize="9" scale="81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E42"/>
  <sheetViews>
    <sheetView topLeftCell="A4" workbookViewId="0">
      <selection activeCell="D27" sqref="D27"/>
    </sheetView>
  </sheetViews>
  <sheetFormatPr defaultRowHeight="15"/>
  <cols>
    <col min="2" max="2" width="39" customWidth="1"/>
    <col min="3" max="3" width="25.28515625" customWidth="1"/>
    <col min="4" max="4" width="23.140625" customWidth="1"/>
    <col min="5" max="5" width="25.28515625" customWidth="1"/>
  </cols>
  <sheetData>
    <row r="1" spans="2:5" ht="18">
      <c r="B1" s="9"/>
      <c r="C1" s="9"/>
      <c r="D1" s="9"/>
      <c r="E1" s="2"/>
    </row>
    <row r="2" spans="2:5" ht="15.75" customHeight="1">
      <c r="B2" s="267" t="s">
        <v>91</v>
      </c>
      <c r="C2" s="267"/>
      <c r="D2" s="267"/>
      <c r="E2" s="267"/>
    </row>
    <row r="3" spans="2:5" ht="18.75" thickBot="1">
      <c r="B3" s="9"/>
      <c r="C3" s="9"/>
      <c r="D3" s="9"/>
      <c r="E3" s="2"/>
    </row>
    <row r="4" spans="2:5" ht="25.5">
      <c r="B4" s="39" t="s">
        <v>6</v>
      </c>
      <c r="C4" s="189" t="s">
        <v>97</v>
      </c>
      <c r="D4" s="189" t="s">
        <v>98</v>
      </c>
      <c r="E4" s="189" t="s">
        <v>99</v>
      </c>
    </row>
    <row r="5" spans="2:5" ht="15.75" thickBot="1">
      <c r="B5" s="49">
        <v>1</v>
      </c>
      <c r="C5" s="50">
        <v>2</v>
      </c>
      <c r="D5" s="50">
        <v>3</v>
      </c>
      <c r="E5" s="50">
        <v>4</v>
      </c>
    </row>
    <row r="6" spans="2:5" s="18" customFormat="1" ht="15.75" thickBot="1">
      <c r="B6" s="48" t="s">
        <v>21</v>
      </c>
      <c r="C6" s="143">
        <f>C7+C10+C13+C16+C20</f>
        <v>270486</v>
      </c>
      <c r="D6" s="143">
        <f>D7+D10+D13+D16+D20</f>
        <v>20000</v>
      </c>
      <c r="E6" s="143">
        <f>E7+E10+E13+E16+E20</f>
        <v>290486</v>
      </c>
    </row>
    <row r="7" spans="2:5" s="18" customFormat="1">
      <c r="B7" s="47" t="s">
        <v>19</v>
      </c>
      <c r="C7" s="152">
        <f>C8</f>
        <v>180785</v>
      </c>
      <c r="D7" s="152">
        <f>D8</f>
        <v>20000</v>
      </c>
      <c r="E7" s="153">
        <f>E8</f>
        <v>200785</v>
      </c>
    </row>
    <row r="8" spans="2:5">
      <c r="B8" s="41" t="s">
        <v>39</v>
      </c>
      <c r="C8" s="154">
        <f>' Račun prihoda i rashoda'!G16</f>
        <v>180785</v>
      </c>
      <c r="D8" s="154">
        <f>' Račun prihoda i rashoda'!H16</f>
        <v>20000</v>
      </c>
      <c r="E8" s="154">
        <f>' Račun prihoda i rashoda'!I16</f>
        <v>200785</v>
      </c>
    </row>
    <row r="9" spans="2:5">
      <c r="B9" s="42"/>
      <c r="C9" s="154"/>
      <c r="D9" s="154"/>
      <c r="E9" s="155"/>
    </row>
    <row r="10" spans="2:5" s="18" customFormat="1">
      <c r="B10" s="40" t="s">
        <v>18</v>
      </c>
      <c r="C10" s="156">
        <f>C11</f>
        <v>27</v>
      </c>
      <c r="D10" s="156">
        <f>D11</f>
        <v>0</v>
      </c>
      <c r="E10" s="157">
        <f>E11</f>
        <v>27</v>
      </c>
    </row>
    <row r="11" spans="2:5">
      <c r="B11" s="43" t="s">
        <v>59</v>
      </c>
      <c r="C11" s="154">
        <f>' Račun prihoda i rashoda'!G13</f>
        <v>27</v>
      </c>
      <c r="D11" s="154">
        <f>' Račun prihoda i rashoda'!H13</f>
        <v>0</v>
      </c>
      <c r="E11" s="154">
        <f>' Račun prihoda i rashoda'!I13</f>
        <v>27</v>
      </c>
    </row>
    <row r="12" spans="2:5">
      <c r="B12" s="40"/>
      <c r="C12" s="154"/>
      <c r="D12" s="154"/>
      <c r="E12" s="155"/>
    </row>
    <row r="13" spans="2:5" s="18" customFormat="1">
      <c r="B13" s="44" t="s">
        <v>38</v>
      </c>
      <c r="C13" s="156">
        <f>C14</f>
        <v>7499</v>
      </c>
      <c r="D13" s="156">
        <f>D14</f>
        <v>0</v>
      </c>
      <c r="E13" s="157">
        <f>E14</f>
        <v>7499</v>
      </c>
    </row>
    <row r="14" spans="2:5">
      <c r="B14" s="43" t="s">
        <v>40</v>
      </c>
      <c r="C14" s="154">
        <f>' Račun prihoda i rashoda'!G14</f>
        <v>7499</v>
      </c>
      <c r="D14" s="154">
        <f>' Račun prihoda i rashoda'!H14</f>
        <v>0</v>
      </c>
      <c r="E14" s="154">
        <f>' Račun prihoda i rashoda'!I14</f>
        <v>7499</v>
      </c>
    </row>
    <row r="15" spans="2:5">
      <c r="B15" s="43"/>
      <c r="C15" s="154"/>
      <c r="D15" s="154"/>
      <c r="E15" s="155"/>
    </row>
    <row r="16" spans="2:5" s="18" customFormat="1">
      <c r="B16" s="44" t="s">
        <v>41</v>
      </c>
      <c r="C16" s="156">
        <f>C17+C18</f>
        <v>78193</v>
      </c>
      <c r="D16" s="156">
        <f t="shared" ref="D16:E16" si="0">D17+D18</f>
        <v>0</v>
      </c>
      <c r="E16" s="156">
        <f t="shared" si="0"/>
        <v>78193</v>
      </c>
    </row>
    <row r="17" spans="2:5">
      <c r="B17" s="43" t="s">
        <v>70</v>
      </c>
      <c r="C17" s="154">
        <v>1991</v>
      </c>
      <c r="D17" s="154">
        <v>0</v>
      </c>
      <c r="E17" s="154">
        <f>C17+D17</f>
        <v>1991</v>
      </c>
    </row>
    <row r="18" spans="2:5" ht="25.5">
      <c r="B18" s="43" t="s">
        <v>71</v>
      </c>
      <c r="C18" s="154">
        <v>76202</v>
      </c>
      <c r="D18" s="154">
        <v>0</v>
      </c>
      <c r="E18" s="154">
        <f>C18+D18</f>
        <v>76202</v>
      </c>
    </row>
    <row r="19" spans="2:5">
      <c r="B19" s="43"/>
      <c r="C19" s="154"/>
      <c r="D19" s="154"/>
      <c r="E19" s="155"/>
    </row>
    <row r="20" spans="2:5" s="18" customFormat="1">
      <c r="B20" s="44" t="s">
        <v>43</v>
      </c>
      <c r="C20" s="156">
        <f>C21</f>
        <v>3982</v>
      </c>
      <c r="D20" s="156">
        <f>D21</f>
        <v>0</v>
      </c>
      <c r="E20" s="156">
        <f t="shared" ref="E20" si="1">E21</f>
        <v>3982</v>
      </c>
    </row>
    <row r="21" spans="2:5" ht="15.75" thickBot="1">
      <c r="B21" s="58" t="s">
        <v>69</v>
      </c>
      <c r="C21" s="158">
        <f>' Račun prihoda i rashoda'!G15</f>
        <v>3982</v>
      </c>
      <c r="D21" s="158">
        <f>' Račun prihoda i rashoda'!H15</f>
        <v>0</v>
      </c>
      <c r="E21" s="158">
        <f>' Račun prihoda i rashoda'!I15</f>
        <v>3982</v>
      </c>
    </row>
    <row r="22" spans="2:5">
      <c r="B22" s="54"/>
      <c r="C22" s="52"/>
      <c r="D22" s="52"/>
      <c r="E22" s="53"/>
    </row>
    <row r="23" spans="2:5" ht="15.75" thickBot="1">
      <c r="B23" s="51"/>
      <c r="C23" s="52"/>
      <c r="D23" s="52"/>
      <c r="E23" s="53"/>
    </row>
    <row r="24" spans="2:5" s="18" customFormat="1" ht="15.75" customHeight="1" thickBot="1">
      <c r="B24" s="48" t="s">
        <v>20</v>
      </c>
      <c r="C24" s="143">
        <f>C25+C28+C31++C34+C38+C42</f>
        <v>290006</v>
      </c>
      <c r="D24" s="143">
        <f>D25+D28+D31+D34+D38+D41</f>
        <v>20000</v>
      </c>
      <c r="E24" s="143">
        <f>E25+E28+E31+E34+E38+E41</f>
        <v>310006</v>
      </c>
    </row>
    <row r="25" spans="2:5" s="18" customFormat="1" ht="15.75" customHeight="1">
      <c r="B25" s="76" t="s">
        <v>19</v>
      </c>
      <c r="C25" s="152">
        <f>C26</f>
        <v>180785</v>
      </c>
      <c r="D25" s="152">
        <f>D26</f>
        <v>20000</v>
      </c>
      <c r="E25" s="153">
        <f>E26</f>
        <v>200785</v>
      </c>
    </row>
    <row r="26" spans="2:5">
      <c r="B26" s="66" t="s">
        <v>39</v>
      </c>
      <c r="C26" s="154">
        <v>180785</v>
      </c>
      <c r="D26" s="154">
        <v>20000</v>
      </c>
      <c r="E26" s="155">
        <f>C26+D26</f>
        <v>200785</v>
      </c>
    </row>
    <row r="27" spans="2:5">
      <c r="B27" s="77"/>
      <c r="C27" s="154"/>
      <c r="D27" s="154"/>
      <c r="E27" s="155"/>
    </row>
    <row r="28" spans="2:5" s="18" customFormat="1">
      <c r="B28" s="78" t="s">
        <v>18</v>
      </c>
      <c r="C28" s="156">
        <f>C29</f>
        <v>27</v>
      </c>
      <c r="D28" s="156">
        <f>D29</f>
        <v>0</v>
      </c>
      <c r="E28" s="157">
        <f>E29</f>
        <v>27</v>
      </c>
    </row>
    <row r="29" spans="2:5">
      <c r="B29" s="79" t="s">
        <v>59</v>
      </c>
      <c r="C29" s="154">
        <v>27</v>
      </c>
      <c r="D29" s="154"/>
      <c r="E29" s="154">
        <f>C29+D29</f>
        <v>27</v>
      </c>
    </row>
    <row r="30" spans="2:5">
      <c r="B30" s="78"/>
      <c r="C30" s="154"/>
      <c r="D30" s="154"/>
      <c r="E30" s="155"/>
    </row>
    <row r="31" spans="2:5" s="18" customFormat="1">
      <c r="B31" s="78" t="s">
        <v>38</v>
      </c>
      <c r="C31" s="156">
        <f>C32</f>
        <v>7499</v>
      </c>
      <c r="D31" s="156">
        <f>D32</f>
        <v>0</v>
      </c>
      <c r="E31" s="157">
        <f>E32</f>
        <v>7499</v>
      </c>
    </row>
    <row r="32" spans="2:5">
      <c r="B32" s="79" t="s">
        <v>40</v>
      </c>
      <c r="C32" s="154">
        <v>7499</v>
      </c>
      <c r="D32" s="154"/>
      <c r="E32" s="155">
        <f>C32+D32</f>
        <v>7499</v>
      </c>
    </row>
    <row r="33" spans="2:5">
      <c r="B33" s="79"/>
      <c r="C33" s="154"/>
      <c r="D33" s="154"/>
      <c r="E33" s="155"/>
    </row>
    <row r="34" spans="2:5" s="18" customFormat="1">
      <c r="B34" s="78" t="s">
        <v>41</v>
      </c>
      <c r="C34" s="157">
        <f>C35+C36</f>
        <v>78193</v>
      </c>
      <c r="D34" s="157">
        <f t="shared" ref="D34:E34" si="2">D35+D36</f>
        <v>0</v>
      </c>
      <c r="E34" s="157">
        <f t="shared" si="2"/>
        <v>78193</v>
      </c>
    </row>
    <row r="35" spans="2:5">
      <c r="B35" s="43" t="s">
        <v>70</v>
      </c>
      <c r="C35" s="154">
        <v>1991</v>
      </c>
      <c r="D35" s="154">
        <v>0</v>
      </c>
      <c r="E35" s="155">
        <f>C35+D35</f>
        <v>1991</v>
      </c>
    </row>
    <row r="36" spans="2:5" ht="25.5">
      <c r="B36" s="43" t="s">
        <v>71</v>
      </c>
      <c r="C36" s="154">
        <v>76202</v>
      </c>
      <c r="D36" s="154">
        <v>0</v>
      </c>
      <c r="E36" s="155">
        <f>C36+D36</f>
        <v>76202</v>
      </c>
    </row>
    <row r="37" spans="2:5">
      <c r="B37" s="43"/>
      <c r="C37" s="155"/>
      <c r="D37" s="154"/>
      <c r="E37" s="155"/>
    </row>
    <row r="38" spans="2:5" s="18" customFormat="1">
      <c r="B38" s="78" t="s">
        <v>43</v>
      </c>
      <c r="C38" s="157">
        <f>C39</f>
        <v>3982</v>
      </c>
      <c r="D38" s="156">
        <f>D39</f>
        <v>0</v>
      </c>
      <c r="E38" s="156">
        <f t="shared" ref="E38" si="3">E39</f>
        <v>3982</v>
      </c>
    </row>
    <row r="39" spans="2:5">
      <c r="B39" s="80" t="s">
        <v>44</v>
      </c>
      <c r="C39" s="154">
        <v>3982</v>
      </c>
      <c r="D39" s="154"/>
      <c r="E39" s="155">
        <f>C39+D39</f>
        <v>3982</v>
      </c>
    </row>
    <row r="40" spans="2:5">
      <c r="B40" s="80"/>
      <c r="C40" s="155"/>
      <c r="D40" s="154"/>
      <c r="E40" s="155"/>
    </row>
    <row r="41" spans="2:5" s="18" customFormat="1">
      <c r="B41" s="78" t="s">
        <v>48</v>
      </c>
      <c r="C41" s="157">
        <f>C42</f>
        <v>19520</v>
      </c>
      <c r="D41" s="156">
        <f>D42</f>
        <v>0</v>
      </c>
      <c r="E41" s="157">
        <f>E42</f>
        <v>19520</v>
      </c>
    </row>
    <row r="42" spans="2:5" s="82" customFormat="1" ht="15.75" thickBot="1">
      <c r="B42" s="81" t="s">
        <v>49</v>
      </c>
      <c r="C42" s="158">
        <v>19520</v>
      </c>
      <c r="D42" s="158">
        <v>0</v>
      </c>
      <c r="E42" s="159">
        <f>C42+D42</f>
        <v>19520</v>
      </c>
    </row>
  </sheetData>
  <mergeCells count="1">
    <mergeCell ref="B2:E2"/>
  </mergeCells>
  <pageMargins left="0.7" right="0.7" top="0.75" bottom="0.75" header="0.3" footer="0.3"/>
  <pageSetup paperSize="9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E9"/>
  <sheetViews>
    <sheetView workbookViewId="0">
      <selection activeCell="D8" sqref="D8"/>
    </sheetView>
  </sheetViews>
  <sheetFormatPr defaultRowHeight="15"/>
  <cols>
    <col min="2" max="2" width="37.7109375" customWidth="1"/>
    <col min="3" max="5" width="25.28515625" customWidth="1"/>
  </cols>
  <sheetData>
    <row r="1" spans="2:5" ht="18">
      <c r="B1" s="9"/>
      <c r="C1" s="9"/>
      <c r="D1" s="9"/>
      <c r="E1" s="2"/>
    </row>
    <row r="2" spans="2:5" ht="15.75" customHeight="1">
      <c r="B2" s="267" t="s">
        <v>92</v>
      </c>
      <c r="C2" s="267"/>
      <c r="D2" s="267"/>
      <c r="E2" s="267"/>
    </row>
    <row r="3" spans="2:5" ht="18.75" thickBot="1">
      <c r="B3" s="9"/>
      <c r="C3" s="9"/>
      <c r="D3" s="9"/>
      <c r="E3" s="2"/>
    </row>
    <row r="4" spans="2:5">
      <c r="B4" s="39" t="s">
        <v>6</v>
      </c>
      <c r="C4" s="189" t="s">
        <v>97</v>
      </c>
      <c r="D4" s="189" t="s">
        <v>98</v>
      </c>
      <c r="E4" s="189" t="s">
        <v>99</v>
      </c>
    </row>
    <row r="5" spans="2:5" ht="15.75" thickBot="1">
      <c r="B5" s="49">
        <v>1</v>
      </c>
      <c r="C5" s="50">
        <v>2</v>
      </c>
      <c r="D5" s="50">
        <v>3</v>
      </c>
      <c r="E5" s="50">
        <v>4</v>
      </c>
    </row>
    <row r="6" spans="2:5" s="18" customFormat="1" ht="15.75" customHeight="1" thickBot="1">
      <c r="B6" s="68" t="s">
        <v>20</v>
      </c>
      <c r="C6" s="160">
        <f>C7</f>
        <v>290006</v>
      </c>
      <c r="D6" s="160">
        <f t="shared" ref="D6:E6" si="0">D7</f>
        <v>20000</v>
      </c>
      <c r="E6" s="160">
        <f t="shared" si="0"/>
        <v>310006</v>
      </c>
    </row>
    <row r="7" spans="2:5" s="18" customFormat="1" ht="15.75" customHeight="1">
      <c r="B7" s="47" t="s">
        <v>45</v>
      </c>
      <c r="C7" s="152">
        <f>C8</f>
        <v>290006</v>
      </c>
      <c r="D7" s="152">
        <f>D8</f>
        <v>20000</v>
      </c>
      <c r="E7" s="152">
        <f>E8</f>
        <v>310006</v>
      </c>
    </row>
    <row r="8" spans="2:5">
      <c r="B8" s="66" t="s">
        <v>46</v>
      </c>
      <c r="C8" s="154">
        <f>'Rashodi i prihodi prema izvoru'!C24</f>
        <v>290006</v>
      </c>
      <c r="D8" s="154">
        <f>'Rashodi i prihodi prema izvoru'!D24</f>
        <v>20000</v>
      </c>
      <c r="E8" s="154">
        <f>'Rashodi i prihodi prema izvoru'!E24</f>
        <v>310006</v>
      </c>
    </row>
    <row r="9" spans="2:5">
      <c r="B9" s="67"/>
      <c r="C9" s="154"/>
      <c r="D9" s="154"/>
      <c r="E9" s="155"/>
    </row>
  </sheetData>
  <mergeCells count="1">
    <mergeCell ref="B2:E2"/>
  </mergeCells>
  <pageMargins left="0.7" right="0.7" top="0.75" bottom="0.75" header="0.3" footer="0.3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11"/>
  <sheetViews>
    <sheetView workbookViewId="0">
      <selection activeCell="G5" sqref="G5:I5"/>
    </sheetView>
  </sheetViews>
  <sheetFormatPr defaultRowHeight="1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9" width="25.28515625" customWidth="1"/>
  </cols>
  <sheetData>
    <row r="1" spans="2:9" ht="18" customHeight="1">
      <c r="B1" s="9"/>
      <c r="C1" s="9"/>
      <c r="D1" s="9"/>
      <c r="E1" s="9"/>
      <c r="F1" s="9"/>
      <c r="G1" s="9"/>
      <c r="H1" s="9"/>
      <c r="I1" s="9"/>
    </row>
    <row r="2" spans="2:9" ht="18" customHeight="1">
      <c r="B2" s="267" t="s">
        <v>33</v>
      </c>
      <c r="C2" s="267"/>
      <c r="D2" s="267"/>
      <c r="E2" s="267"/>
      <c r="F2" s="267"/>
      <c r="G2" s="267"/>
      <c r="H2" s="267"/>
      <c r="I2" s="267"/>
    </row>
    <row r="3" spans="2:9" ht="15.75" customHeight="1">
      <c r="B3" s="267" t="s">
        <v>93</v>
      </c>
      <c r="C3" s="267"/>
      <c r="D3" s="267"/>
      <c r="E3" s="267"/>
      <c r="F3" s="267"/>
      <c r="G3" s="267"/>
      <c r="H3" s="267"/>
      <c r="I3" s="267"/>
    </row>
    <row r="4" spans="2:9" ht="18.75" thickBot="1">
      <c r="B4" s="9"/>
      <c r="C4" s="9"/>
      <c r="D4" s="9"/>
      <c r="E4" s="9"/>
      <c r="F4" s="9"/>
      <c r="G4" s="9"/>
      <c r="H4" s="9"/>
      <c r="I4" s="2"/>
    </row>
    <row r="5" spans="2:9" ht="25.5" customHeight="1">
      <c r="B5" s="261" t="s">
        <v>6</v>
      </c>
      <c r="C5" s="262"/>
      <c r="D5" s="262"/>
      <c r="E5" s="262"/>
      <c r="F5" s="263"/>
      <c r="G5" s="189" t="s">
        <v>97</v>
      </c>
      <c r="H5" s="189" t="s">
        <v>98</v>
      </c>
      <c r="I5" s="189" t="s">
        <v>99</v>
      </c>
    </row>
    <row r="6" spans="2:9">
      <c r="B6" s="268">
        <v>1</v>
      </c>
      <c r="C6" s="269"/>
      <c r="D6" s="269"/>
      <c r="E6" s="269"/>
      <c r="F6" s="270"/>
      <c r="G6" s="46">
        <v>2</v>
      </c>
      <c r="H6" s="46">
        <v>3</v>
      </c>
      <c r="I6" s="46">
        <v>4</v>
      </c>
    </row>
    <row r="7" spans="2:9" s="18" customFormat="1" ht="25.5">
      <c r="B7" s="40">
        <v>8</v>
      </c>
      <c r="C7" s="3"/>
      <c r="D7" s="3"/>
      <c r="E7" s="3"/>
      <c r="F7" s="3" t="s">
        <v>8</v>
      </c>
      <c r="G7" s="156">
        <f>G8</f>
        <v>0</v>
      </c>
      <c r="H7" s="156">
        <f t="shared" ref="H7:I7" si="0">H8</f>
        <v>0</v>
      </c>
      <c r="I7" s="156">
        <f t="shared" si="0"/>
        <v>0</v>
      </c>
    </row>
    <row r="8" spans="2:9">
      <c r="B8" s="40"/>
      <c r="C8" s="7">
        <v>84</v>
      </c>
      <c r="D8" s="7"/>
      <c r="E8" s="7"/>
      <c r="F8" s="7" t="s">
        <v>13</v>
      </c>
      <c r="G8" s="154">
        <v>0</v>
      </c>
      <c r="H8" s="154">
        <v>0</v>
      </c>
      <c r="I8" s="154">
        <v>0</v>
      </c>
    </row>
    <row r="9" spans="2:9">
      <c r="B9" s="55"/>
      <c r="C9" s="4"/>
      <c r="D9" s="4"/>
      <c r="E9" s="5"/>
      <c r="F9" s="8"/>
      <c r="G9" s="154"/>
      <c r="H9" s="154"/>
      <c r="I9" s="155"/>
    </row>
    <row r="10" spans="2:9" s="18" customFormat="1" ht="25.5">
      <c r="B10" s="69">
        <v>5</v>
      </c>
      <c r="C10" s="6"/>
      <c r="D10" s="6"/>
      <c r="E10" s="6"/>
      <c r="F10" s="13" t="s">
        <v>9</v>
      </c>
      <c r="G10" s="156">
        <f>G11</f>
        <v>0</v>
      </c>
      <c r="H10" s="156">
        <f t="shared" ref="H10:I10" si="1">H11</f>
        <v>0</v>
      </c>
      <c r="I10" s="156">
        <f t="shared" si="1"/>
        <v>0</v>
      </c>
    </row>
    <row r="11" spans="2:9" ht="25.5">
      <c r="B11" s="45"/>
      <c r="C11" s="7">
        <v>54</v>
      </c>
      <c r="D11" s="7"/>
      <c r="E11" s="7"/>
      <c r="F11" s="14" t="s">
        <v>14</v>
      </c>
      <c r="G11" s="154">
        <v>0</v>
      </c>
      <c r="H11" s="154">
        <v>0</v>
      </c>
      <c r="I11" s="154">
        <v>0</v>
      </c>
    </row>
  </sheetData>
  <mergeCells count="4">
    <mergeCell ref="B5:F5"/>
    <mergeCell ref="B2:I2"/>
    <mergeCell ref="B3:I3"/>
    <mergeCell ref="B6:F6"/>
  </mergeCells>
  <pageMargins left="0.7" right="0.7" top="0.75" bottom="0.75" header="0.3" footer="0.3"/>
  <pageSetup paperSize="9" scale="9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E36"/>
  <sheetViews>
    <sheetView workbookViewId="0">
      <selection activeCell="C4" sqref="C4:E4"/>
    </sheetView>
  </sheetViews>
  <sheetFormatPr defaultRowHeight="15"/>
  <cols>
    <col min="2" max="2" width="37.7109375" customWidth="1"/>
    <col min="3" max="5" width="25.28515625" customWidth="1"/>
  </cols>
  <sheetData>
    <row r="1" spans="2:5" ht="18">
      <c r="B1" s="9"/>
      <c r="C1" s="9"/>
      <c r="D1" s="9"/>
      <c r="E1" s="2"/>
    </row>
    <row r="2" spans="2:5" ht="15.75" customHeight="1">
      <c r="B2" s="267" t="s">
        <v>94</v>
      </c>
      <c r="C2" s="267"/>
      <c r="D2" s="267"/>
      <c r="E2" s="267"/>
    </row>
    <row r="3" spans="2:5" ht="18.75" thickBot="1">
      <c r="B3" s="9"/>
      <c r="C3" s="9"/>
      <c r="D3" s="9"/>
      <c r="E3" s="2"/>
    </row>
    <row r="4" spans="2:5">
      <c r="B4" s="39" t="s">
        <v>6</v>
      </c>
      <c r="C4" s="189" t="s">
        <v>97</v>
      </c>
      <c r="D4" s="189" t="s">
        <v>98</v>
      </c>
      <c r="E4" s="189" t="s">
        <v>99</v>
      </c>
    </row>
    <row r="5" spans="2:5">
      <c r="B5" s="87">
        <v>1</v>
      </c>
      <c r="C5" s="50">
        <v>2</v>
      </c>
      <c r="D5" s="21">
        <v>3</v>
      </c>
      <c r="E5" s="21">
        <v>4</v>
      </c>
    </row>
    <row r="6" spans="2:5">
      <c r="B6" s="40" t="s">
        <v>22</v>
      </c>
      <c r="C6" s="156">
        <f>C7+C10+C13+C16+C19</f>
        <v>0</v>
      </c>
      <c r="D6" s="156">
        <f t="shared" ref="D6:E6" si="0">D7+D10+D13+D16+D19</f>
        <v>0</v>
      </c>
      <c r="E6" s="156">
        <f t="shared" si="0"/>
        <v>0</v>
      </c>
    </row>
    <row r="7" spans="2:5" s="18" customFormat="1">
      <c r="B7" s="47" t="s">
        <v>19</v>
      </c>
      <c r="C7" s="152">
        <f>C8</f>
        <v>0</v>
      </c>
      <c r="D7" s="152">
        <f t="shared" ref="D7:E7" si="1">D8</f>
        <v>0</v>
      </c>
      <c r="E7" s="152">
        <f t="shared" si="1"/>
        <v>0</v>
      </c>
    </row>
    <row r="8" spans="2:5">
      <c r="B8" s="41" t="s">
        <v>39</v>
      </c>
      <c r="C8" s="154">
        <v>0</v>
      </c>
      <c r="D8" s="154">
        <v>0</v>
      </c>
      <c r="E8" s="154">
        <v>0</v>
      </c>
    </row>
    <row r="9" spans="2:5">
      <c r="B9" s="42"/>
      <c r="C9" s="154"/>
      <c r="D9" s="154"/>
      <c r="E9" s="154"/>
    </row>
    <row r="10" spans="2:5" s="18" customFormat="1">
      <c r="B10" s="40" t="s">
        <v>18</v>
      </c>
      <c r="C10" s="156">
        <f>C11</f>
        <v>0</v>
      </c>
      <c r="D10" s="156">
        <f t="shared" ref="D10:E10" si="2">D11</f>
        <v>0</v>
      </c>
      <c r="E10" s="156">
        <f t="shared" si="2"/>
        <v>0</v>
      </c>
    </row>
    <row r="11" spans="2:5">
      <c r="B11" s="43" t="s">
        <v>67</v>
      </c>
      <c r="C11" s="154">
        <v>0</v>
      </c>
      <c r="D11" s="154">
        <v>0</v>
      </c>
      <c r="E11" s="154">
        <v>0</v>
      </c>
    </row>
    <row r="12" spans="2:5">
      <c r="B12" s="40"/>
      <c r="C12" s="154"/>
      <c r="D12" s="154"/>
      <c r="E12" s="154"/>
    </row>
    <row r="13" spans="2:5" s="18" customFormat="1">
      <c r="B13" s="44" t="s">
        <v>38</v>
      </c>
      <c r="C13" s="156">
        <f>C14</f>
        <v>0</v>
      </c>
      <c r="D13" s="156">
        <f t="shared" ref="D13:E13" si="3">D14</f>
        <v>0</v>
      </c>
      <c r="E13" s="156">
        <f t="shared" si="3"/>
        <v>0</v>
      </c>
    </row>
    <row r="14" spans="2:5">
      <c r="B14" s="43" t="s">
        <v>40</v>
      </c>
      <c r="C14" s="154">
        <v>0</v>
      </c>
      <c r="D14" s="154">
        <v>0</v>
      </c>
      <c r="E14" s="154">
        <v>0</v>
      </c>
    </row>
    <row r="15" spans="2:5">
      <c r="B15" s="43"/>
      <c r="C15" s="154"/>
      <c r="D15" s="154"/>
      <c r="E15" s="154"/>
    </row>
    <row r="16" spans="2:5" s="18" customFormat="1">
      <c r="B16" s="44" t="s">
        <v>41</v>
      </c>
      <c r="C16" s="156">
        <f>C17</f>
        <v>0</v>
      </c>
      <c r="D16" s="156">
        <f t="shared" ref="D16:E16" si="4">D17</f>
        <v>0</v>
      </c>
      <c r="E16" s="156">
        <f t="shared" si="4"/>
        <v>0</v>
      </c>
    </row>
    <row r="17" spans="2:5">
      <c r="B17" s="43" t="s">
        <v>42</v>
      </c>
      <c r="C17" s="154">
        <v>0</v>
      </c>
      <c r="D17" s="154">
        <v>0</v>
      </c>
      <c r="E17" s="154">
        <v>0</v>
      </c>
    </row>
    <row r="18" spans="2:5">
      <c r="B18" s="43"/>
      <c r="C18" s="154"/>
      <c r="D18" s="154"/>
      <c r="E18" s="154"/>
    </row>
    <row r="19" spans="2:5" s="18" customFormat="1">
      <c r="B19" s="44" t="s">
        <v>43</v>
      </c>
      <c r="C19" s="156">
        <f>C20</f>
        <v>0</v>
      </c>
      <c r="D19" s="156">
        <f t="shared" ref="D19:E19" si="5">D20</f>
        <v>0</v>
      </c>
      <c r="E19" s="156">
        <f t="shared" si="5"/>
        <v>0</v>
      </c>
    </row>
    <row r="20" spans="2:5">
      <c r="B20" s="45" t="s">
        <v>44</v>
      </c>
      <c r="C20" s="154">
        <v>0</v>
      </c>
      <c r="D20" s="154">
        <v>0</v>
      </c>
      <c r="E20" s="154">
        <v>0</v>
      </c>
    </row>
    <row r="21" spans="2:5">
      <c r="B21" s="43"/>
      <c r="C21" s="88"/>
      <c r="D21" s="88"/>
      <c r="E21" s="88"/>
    </row>
    <row r="22" spans="2:5" s="18" customFormat="1" ht="15.75" customHeight="1">
      <c r="B22" s="40" t="s">
        <v>23</v>
      </c>
      <c r="C22" s="156">
        <f>C23+C26+C29++C32+C35+C39</f>
        <v>0</v>
      </c>
      <c r="D22" s="156">
        <f t="shared" ref="D22:E22" si="6">D23+D26+D29++D32+D35+D39</f>
        <v>0</v>
      </c>
      <c r="E22" s="156">
        <f t="shared" si="6"/>
        <v>0</v>
      </c>
    </row>
    <row r="23" spans="2:5" ht="15.75" customHeight="1">
      <c r="B23" s="76" t="s">
        <v>19</v>
      </c>
      <c r="C23" s="152">
        <f>C24</f>
        <v>0</v>
      </c>
      <c r="D23" s="152">
        <f t="shared" ref="D23:E23" si="7">D24</f>
        <v>0</v>
      </c>
      <c r="E23" s="152">
        <f t="shared" si="7"/>
        <v>0</v>
      </c>
    </row>
    <row r="24" spans="2:5">
      <c r="B24" s="66" t="s">
        <v>39</v>
      </c>
      <c r="C24" s="154">
        <v>0</v>
      </c>
      <c r="D24" s="154">
        <v>0</v>
      </c>
      <c r="E24" s="154">
        <v>0</v>
      </c>
    </row>
    <row r="25" spans="2:5" s="18" customFormat="1">
      <c r="B25" s="77"/>
      <c r="C25" s="154"/>
      <c r="D25" s="154"/>
      <c r="E25" s="154"/>
    </row>
    <row r="26" spans="2:5">
      <c r="B26" s="78" t="s">
        <v>18</v>
      </c>
      <c r="C26" s="156">
        <f>C27</f>
        <v>0</v>
      </c>
      <c r="D26" s="156">
        <f t="shared" ref="D26:E26" si="8">D27</f>
        <v>0</v>
      </c>
      <c r="E26" s="156">
        <f t="shared" si="8"/>
        <v>0</v>
      </c>
    </row>
    <row r="27" spans="2:5">
      <c r="B27" s="79" t="s">
        <v>67</v>
      </c>
      <c r="C27" s="154">
        <v>0</v>
      </c>
      <c r="D27" s="154">
        <v>0</v>
      </c>
      <c r="E27" s="154">
        <v>0</v>
      </c>
    </row>
    <row r="28" spans="2:5" s="18" customFormat="1">
      <c r="B28" s="78"/>
      <c r="C28" s="154"/>
      <c r="D28" s="154"/>
      <c r="E28" s="154"/>
    </row>
    <row r="29" spans="2:5">
      <c r="B29" s="78" t="s">
        <v>38</v>
      </c>
      <c r="C29" s="156">
        <f>C30</f>
        <v>0</v>
      </c>
      <c r="D29" s="156">
        <f t="shared" ref="D29:E29" si="9">D30</f>
        <v>0</v>
      </c>
      <c r="E29" s="156">
        <f t="shared" si="9"/>
        <v>0</v>
      </c>
    </row>
    <row r="30" spans="2:5">
      <c r="B30" s="79" t="s">
        <v>40</v>
      </c>
      <c r="C30" s="154">
        <v>0</v>
      </c>
      <c r="D30" s="154">
        <v>0</v>
      </c>
      <c r="E30" s="154">
        <v>0</v>
      </c>
    </row>
    <row r="31" spans="2:5" s="18" customFormat="1">
      <c r="B31" s="79"/>
      <c r="C31" s="154"/>
      <c r="D31" s="154"/>
      <c r="E31" s="154"/>
    </row>
    <row r="32" spans="2:5">
      <c r="B32" s="78" t="s">
        <v>41</v>
      </c>
      <c r="C32" s="157">
        <f>C33</f>
        <v>0</v>
      </c>
      <c r="D32" s="157">
        <f t="shared" ref="D32:E32" si="10">D33</f>
        <v>0</v>
      </c>
      <c r="E32" s="157">
        <f t="shared" si="10"/>
        <v>0</v>
      </c>
    </row>
    <row r="33" spans="2:5">
      <c r="B33" s="79" t="s">
        <v>42</v>
      </c>
      <c r="C33" s="155">
        <v>0</v>
      </c>
      <c r="D33" s="155">
        <v>0</v>
      </c>
      <c r="E33" s="155">
        <v>0</v>
      </c>
    </row>
    <row r="34" spans="2:5" s="18" customFormat="1">
      <c r="B34" s="79"/>
      <c r="C34" s="155"/>
      <c r="D34" s="155"/>
      <c r="E34" s="155"/>
    </row>
    <row r="35" spans="2:5">
      <c r="B35" s="78" t="s">
        <v>43</v>
      </c>
      <c r="C35" s="157">
        <f>C36</f>
        <v>0</v>
      </c>
      <c r="D35" s="157">
        <f t="shared" ref="D35:E35" si="11">D36</f>
        <v>0</v>
      </c>
      <c r="E35" s="157">
        <f t="shared" si="11"/>
        <v>0</v>
      </c>
    </row>
    <row r="36" spans="2:5" ht="15.75" thickBot="1">
      <c r="B36" s="81" t="s">
        <v>44</v>
      </c>
      <c r="C36" s="161">
        <v>0</v>
      </c>
      <c r="D36" s="161">
        <v>0</v>
      </c>
      <c r="E36" s="161">
        <v>0</v>
      </c>
    </row>
  </sheetData>
  <mergeCells count="1">
    <mergeCell ref="B2:E2"/>
  </mergeCells>
  <pageMargins left="0.7" right="0.7" top="0.75" bottom="0.75" header="0.3" footer="0.3"/>
  <pageSetup paperSize="9" fitToHeight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64"/>
  <sheetViews>
    <sheetView tabSelected="1" workbookViewId="0">
      <selection activeCell="G22" sqref="G22"/>
    </sheetView>
  </sheetViews>
  <sheetFormatPr defaultRowHeight="15"/>
  <cols>
    <col min="2" max="2" width="7.42578125" bestFit="1" customWidth="1"/>
    <col min="3" max="3" width="8.42578125" bestFit="1" customWidth="1"/>
    <col min="4" max="4" width="5.140625" customWidth="1"/>
    <col min="5" max="5" width="50.5703125" customWidth="1"/>
    <col min="6" max="6" width="19.42578125" style="94" customWidth="1"/>
    <col min="7" max="7" width="25.28515625" style="94" customWidth="1"/>
    <col min="8" max="8" width="15.7109375" customWidth="1"/>
  </cols>
  <sheetData>
    <row r="1" spans="2:8" ht="18">
      <c r="B1" s="1"/>
      <c r="C1" s="1"/>
      <c r="D1" s="1"/>
      <c r="E1" s="1"/>
      <c r="F1" s="93"/>
      <c r="G1" s="93"/>
      <c r="H1" s="2"/>
    </row>
    <row r="2" spans="2:8" ht="18" customHeight="1">
      <c r="B2" s="267" t="s">
        <v>10</v>
      </c>
      <c r="C2" s="313"/>
      <c r="D2" s="313"/>
      <c r="E2" s="313"/>
      <c r="F2" s="313"/>
      <c r="G2" s="313"/>
      <c r="H2" s="313"/>
    </row>
    <row r="3" spans="2:8" ht="18">
      <c r="B3" s="1"/>
      <c r="C3" s="1"/>
      <c r="D3" s="1"/>
      <c r="E3" s="1"/>
      <c r="F3" s="93"/>
      <c r="G3" s="93"/>
      <c r="H3" s="2"/>
    </row>
    <row r="4" spans="2:8" ht="15.75">
      <c r="B4" s="314"/>
      <c r="C4" s="314"/>
      <c r="D4" s="314"/>
      <c r="E4" s="314"/>
      <c r="F4" s="314"/>
      <c r="G4" s="314"/>
      <c r="H4" s="314"/>
    </row>
    <row r="5" spans="2:8" ht="18.75" thickBot="1">
      <c r="B5" s="9"/>
      <c r="C5" s="9"/>
      <c r="D5" s="9"/>
      <c r="E5" s="9"/>
      <c r="F5" s="93"/>
      <c r="G5" s="93"/>
      <c r="H5" s="2"/>
    </row>
    <row r="6" spans="2:8" ht="25.5">
      <c r="B6" s="261" t="s">
        <v>6</v>
      </c>
      <c r="C6" s="262"/>
      <c r="D6" s="262"/>
      <c r="E6" s="263"/>
      <c r="F6" s="189" t="s">
        <v>97</v>
      </c>
      <c r="G6" s="189" t="s">
        <v>98</v>
      </c>
      <c r="H6" s="209" t="s">
        <v>99</v>
      </c>
    </row>
    <row r="7" spans="2:8" s="17" customFormat="1" ht="15.75" customHeight="1">
      <c r="B7" s="315">
        <v>1</v>
      </c>
      <c r="C7" s="316"/>
      <c r="D7" s="316"/>
      <c r="E7" s="317"/>
      <c r="F7" s="22">
        <v>2</v>
      </c>
      <c r="G7" s="22">
        <v>3</v>
      </c>
      <c r="H7" s="210">
        <v>4</v>
      </c>
    </row>
    <row r="8" spans="2:8" s="23" customFormat="1" ht="30" customHeight="1">
      <c r="B8" s="318">
        <v>35263</v>
      </c>
      <c r="C8" s="319"/>
      <c r="D8" s="320"/>
      <c r="E8" s="121" t="s">
        <v>72</v>
      </c>
      <c r="F8" s="90"/>
      <c r="G8" s="91"/>
      <c r="H8" s="211"/>
    </row>
    <row r="9" spans="2:8" s="23" customFormat="1" ht="30" customHeight="1">
      <c r="B9" s="324"/>
      <c r="C9" s="325"/>
      <c r="D9" s="326"/>
      <c r="E9" s="98" t="s">
        <v>50</v>
      </c>
      <c r="F9" s="162">
        <f>SUM(F10:F15)</f>
        <v>290006</v>
      </c>
      <c r="G9" s="162">
        <f t="shared" ref="G9:H9" si="0">SUM(G10:G15)</f>
        <v>20000</v>
      </c>
      <c r="H9" s="212">
        <f t="shared" si="0"/>
        <v>310006</v>
      </c>
    </row>
    <row r="10" spans="2:8" s="23" customFormat="1" ht="30" customHeight="1">
      <c r="B10" s="304" t="s">
        <v>58</v>
      </c>
      <c r="C10" s="305"/>
      <c r="D10" s="306"/>
      <c r="E10" s="24" t="s">
        <v>51</v>
      </c>
      <c r="F10" s="163">
        <f>'Rashodi i prihodi prema izvoru'!C8</f>
        <v>180785</v>
      </c>
      <c r="G10" s="163">
        <f>'Rashodi i prihodi prema izvoru'!D8</f>
        <v>20000</v>
      </c>
      <c r="H10" s="213">
        <f>'Rashodi i prihodi prema izvoru'!E8</f>
        <v>200785</v>
      </c>
    </row>
    <row r="11" spans="2:8" s="23" customFormat="1" ht="30" customHeight="1">
      <c r="B11" s="304" t="s">
        <v>68</v>
      </c>
      <c r="C11" s="305"/>
      <c r="D11" s="306"/>
      <c r="E11" s="24" t="s">
        <v>52</v>
      </c>
      <c r="F11" s="163">
        <f>'Rashodi i prihodi prema izvoru'!C11</f>
        <v>27</v>
      </c>
      <c r="G11" s="163">
        <f>'Rashodi i prihodi prema izvoru'!D11</f>
        <v>0</v>
      </c>
      <c r="H11" s="213">
        <f>'Rashodi i prihodi prema izvoru'!E11</f>
        <v>27</v>
      </c>
    </row>
    <row r="12" spans="2:8" s="23" customFormat="1" ht="30" customHeight="1">
      <c r="B12" s="304" t="s">
        <v>60</v>
      </c>
      <c r="C12" s="305"/>
      <c r="D12" s="306"/>
      <c r="E12" s="24" t="s">
        <v>61</v>
      </c>
      <c r="F12" s="163">
        <f>'Rashodi i prihodi prema izvoru'!C14</f>
        <v>7499</v>
      </c>
      <c r="G12" s="163">
        <f>'Rashodi i prihodi prema izvoru'!D14</f>
        <v>0</v>
      </c>
      <c r="H12" s="213">
        <f>'Rashodi i prihodi prema izvoru'!E14</f>
        <v>7499</v>
      </c>
    </row>
    <row r="13" spans="2:8" s="23" customFormat="1" ht="30" customHeight="1">
      <c r="B13" s="304" t="s">
        <v>62</v>
      </c>
      <c r="C13" s="305"/>
      <c r="D13" s="306"/>
      <c r="E13" s="24" t="s">
        <v>53</v>
      </c>
      <c r="F13" s="163">
        <f>'Rashodi i prihodi prema izvoru'!C16</f>
        <v>78193</v>
      </c>
      <c r="G13" s="163">
        <f>'Rashodi i prihodi prema izvoru'!D16</f>
        <v>0</v>
      </c>
      <c r="H13" s="213">
        <f>'Rashodi i prihodi prema izvoru'!E16</f>
        <v>78193</v>
      </c>
    </row>
    <row r="14" spans="2:8" s="23" customFormat="1" ht="30" customHeight="1">
      <c r="B14" s="304" t="s">
        <v>63</v>
      </c>
      <c r="C14" s="305"/>
      <c r="D14" s="306"/>
      <c r="E14" s="24" t="s">
        <v>54</v>
      </c>
      <c r="F14" s="163">
        <f>'Rashodi i prihodi prema izvoru'!C21</f>
        <v>3982</v>
      </c>
      <c r="G14" s="163">
        <f>'Rashodi i prihodi prema izvoru'!D21</f>
        <v>0</v>
      </c>
      <c r="H14" s="213">
        <f>'Rashodi i prihodi prema izvoru'!E21</f>
        <v>3982</v>
      </c>
    </row>
    <row r="15" spans="2:8" s="23" customFormat="1" ht="30" customHeight="1">
      <c r="B15" s="304">
        <v>94</v>
      </c>
      <c r="C15" s="305"/>
      <c r="D15" s="306"/>
      <c r="E15" s="24" t="s">
        <v>55</v>
      </c>
      <c r="F15" s="163">
        <f>'Rashodi i prihodi prema izvoru'!C42</f>
        <v>19520</v>
      </c>
      <c r="G15" s="163">
        <f>'Rashodi i prihodi prema izvoru'!D42</f>
        <v>0</v>
      </c>
      <c r="H15" s="213">
        <f>'Rashodi i prihodi prema izvoru'!E42</f>
        <v>19520</v>
      </c>
    </row>
    <row r="16" spans="2:8" s="23" customFormat="1" ht="30" customHeight="1">
      <c r="B16" s="304"/>
      <c r="C16" s="305"/>
      <c r="D16" s="306"/>
      <c r="E16" s="24"/>
      <c r="F16" s="117"/>
      <c r="G16" s="118"/>
      <c r="H16" s="214"/>
    </row>
    <row r="17" spans="2:8" s="92" customFormat="1" ht="30" customHeight="1">
      <c r="B17" s="307" t="s">
        <v>56</v>
      </c>
      <c r="C17" s="308"/>
      <c r="D17" s="309"/>
      <c r="E17" s="99" t="s">
        <v>57</v>
      </c>
      <c r="F17" s="164">
        <f>F18+F24+F40</f>
        <v>290006</v>
      </c>
      <c r="G17" s="164">
        <f>G18+G24+G40</f>
        <v>20000</v>
      </c>
      <c r="H17" s="215">
        <f t="shared" ref="H17" si="1">H18+H24+H40</f>
        <v>310006</v>
      </c>
    </row>
    <row r="18" spans="2:8" s="92" customFormat="1" ht="30" customHeight="1">
      <c r="B18" s="310" t="s">
        <v>73</v>
      </c>
      <c r="C18" s="311"/>
      <c r="D18" s="312"/>
      <c r="E18" s="123" t="s">
        <v>74</v>
      </c>
      <c r="F18" s="165">
        <f>F19</f>
        <v>160167</v>
      </c>
      <c r="G18" s="166">
        <f>G19</f>
        <v>20000</v>
      </c>
      <c r="H18" s="216">
        <f t="shared" ref="H18:H19" si="2">H19</f>
        <v>180167</v>
      </c>
    </row>
    <row r="19" spans="2:8" s="92" customFormat="1" ht="30" customHeight="1">
      <c r="B19" s="285" t="s">
        <v>58</v>
      </c>
      <c r="C19" s="286"/>
      <c r="D19" s="287"/>
      <c r="E19" s="97" t="s">
        <v>51</v>
      </c>
      <c r="F19" s="167">
        <f>F20</f>
        <v>160167</v>
      </c>
      <c r="G19" s="167">
        <f>G20</f>
        <v>20000</v>
      </c>
      <c r="H19" s="217">
        <f t="shared" si="2"/>
        <v>180167</v>
      </c>
    </row>
    <row r="20" spans="2:8" s="92" customFormat="1" ht="30" customHeight="1">
      <c r="B20" s="321">
        <v>3</v>
      </c>
      <c r="C20" s="322"/>
      <c r="D20" s="323"/>
      <c r="E20" s="119" t="s">
        <v>3</v>
      </c>
      <c r="F20" s="168">
        <f t="shared" ref="F20:G20" si="3">F21+F22+F23</f>
        <v>160167</v>
      </c>
      <c r="G20" s="168">
        <f t="shared" si="3"/>
        <v>20000</v>
      </c>
      <c r="H20" s="218">
        <f t="shared" ref="H20" si="4">H21+H22+H23</f>
        <v>180167</v>
      </c>
    </row>
    <row r="21" spans="2:8" s="92" customFormat="1" ht="30" customHeight="1">
      <c r="B21" s="321">
        <v>31</v>
      </c>
      <c r="C21" s="322"/>
      <c r="D21" s="323"/>
      <c r="E21" s="119" t="s">
        <v>4</v>
      </c>
      <c r="F21" s="172">
        <v>135020</v>
      </c>
      <c r="G21" s="172">
        <v>20000</v>
      </c>
      <c r="H21" s="219">
        <f>F21+G21</f>
        <v>155020</v>
      </c>
    </row>
    <row r="22" spans="2:8" s="92" customFormat="1" ht="30" customHeight="1">
      <c r="B22" s="271">
        <v>32</v>
      </c>
      <c r="C22" s="274"/>
      <c r="D22" s="275"/>
      <c r="E22" s="89" t="s">
        <v>12</v>
      </c>
      <c r="F22" s="173">
        <v>24351</v>
      </c>
      <c r="G22" s="173">
        <v>0</v>
      </c>
      <c r="H22" s="219">
        <f t="shared" ref="H22:H23" si="5">F22+G22</f>
        <v>24351</v>
      </c>
    </row>
    <row r="23" spans="2:8" s="92" customFormat="1" ht="30" customHeight="1">
      <c r="B23" s="271">
        <v>34</v>
      </c>
      <c r="C23" s="274"/>
      <c r="D23" s="275"/>
      <c r="E23" s="89" t="s">
        <v>36</v>
      </c>
      <c r="F23" s="173">
        <v>796</v>
      </c>
      <c r="G23" s="173">
        <v>0</v>
      </c>
      <c r="H23" s="219">
        <f t="shared" si="5"/>
        <v>796</v>
      </c>
    </row>
    <row r="24" spans="2:8" s="92" customFormat="1" ht="30" customHeight="1">
      <c r="B24" s="310" t="s">
        <v>75</v>
      </c>
      <c r="C24" s="311"/>
      <c r="D24" s="312"/>
      <c r="E24" s="122" t="s">
        <v>76</v>
      </c>
      <c r="F24" s="170">
        <f>F25+F29+F34+F37</f>
        <v>50101</v>
      </c>
      <c r="G24" s="170">
        <f t="shared" ref="G24:H24" si="6">G25+G29+G34+G37</f>
        <v>0</v>
      </c>
      <c r="H24" s="216">
        <f t="shared" si="6"/>
        <v>50101</v>
      </c>
    </row>
    <row r="25" spans="2:8" s="92" customFormat="1" ht="30" customHeight="1">
      <c r="B25" s="285" t="s">
        <v>60</v>
      </c>
      <c r="C25" s="286"/>
      <c r="D25" s="287"/>
      <c r="E25" s="97" t="s">
        <v>61</v>
      </c>
      <c r="F25" s="171">
        <f>F26</f>
        <v>4514</v>
      </c>
      <c r="G25" s="171">
        <f t="shared" ref="G25:H25" si="7">G26</f>
        <v>0</v>
      </c>
      <c r="H25" s="217">
        <f t="shared" si="7"/>
        <v>4514</v>
      </c>
    </row>
    <row r="26" spans="2:8" s="92" customFormat="1" ht="30" customHeight="1">
      <c r="B26" s="271">
        <v>3</v>
      </c>
      <c r="C26" s="274"/>
      <c r="D26" s="275"/>
      <c r="E26" s="89" t="s">
        <v>3</v>
      </c>
      <c r="F26" s="169">
        <f>F27+F28</f>
        <v>4514</v>
      </c>
      <c r="G26" s="169">
        <f>G27+G28</f>
        <v>0</v>
      </c>
      <c r="H26" s="220">
        <f t="shared" ref="H26" si="8">H27+H28</f>
        <v>4514</v>
      </c>
    </row>
    <row r="27" spans="2:8" s="95" customFormat="1" ht="30" customHeight="1">
      <c r="B27" s="271">
        <v>32</v>
      </c>
      <c r="C27" s="274"/>
      <c r="D27" s="275"/>
      <c r="E27" s="89" t="s">
        <v>12</v>
      </c>
      <c r="F27" s="173">
        <v>4315</v>
      </c>
      <c r="G27" s="173">
        <v>0</v>
      </c>
      <c r="H27" s="221">
        <f>F27+G27</f>
        <v>4315</v>
      </c>
    </row>
    <row r="28" spans="2:8" s="23" customFormat="1" ht="30" customHeight="1">
      <c r="B28" s="271">
        <v>34</v>
      </c>
      <c r="C28" s="272"/>
      <c r="D28" s="273"/>
      <c r="E28" s="89" t="s">
        <v>36</v>
      </c>
      <c r="F28" s="173">
        <v>199</v>
      </c>
      <c r="G28" s="173">
        <v>0</v>
      </c>
      <c r="H28" s="221">
        <f>F28+G28</f>
        <v>199</v>
      </c>
    </row>
    <row r="29" spans="2:8" s="92" customFormat="1" ht="30" customHeight="1">
      <c r="B29" s="285" t="s">
        <v>62</v>
      </c>
      <c r="C29" s="286"/>
      <c r="D29" s="287"/>
      <c r="E29" s="96" t="s">
        <v>53</v>
      </c>
      <c r="F29" s="171">
        <f>F30</f>
        <v>36040</v>
      </c>
      <c r="G29" s="175">
        <f t="shared" ref="G29:H29" si="9">G30</f>
        <v>0</v>
      </c>
      <c r="H29" s="222">
        <f t="shared" si="9"/>
        <v>36040</v>
      </c>
    </row>
    <row r="30" spans="2:8" s="92" customFormat="1" ht="30" customHeight="1">
      <c r="B30" s="321">
        <v>3</v>
      </c>
      <c r="C30" s="282"/>
      <c r="D30" s="283"/>
      <c r="E30" s="89" t="s">
        <v>3</v>
      </c>
      <c r="F30" s="180">
        <f>F31+F32+F33</f>
        <v>36040</v>
      </c>
      <c r="G30" s="176">
        <f t="shared" ref="G30:H30" si="10">G31+G32+G33</f>
        <v>0</v>
      </c>
      <c r="H30" s="223">
        <f t="shared" si="10"/>
        <v>36040</v>
      </c>
    </row>
    <row r="31" spans="2:8" s="92" customFormat="1" ht="30" customHeight="1">
      <c r="B31" s="271">
        <v>31</v>
      </c>
      <c r="C31" s="274"/>
      <c r="D31" s="275"/>
      <c r="E31" s="89" t="s">
        <v>4</v>
      </c>
      <c r="F31" s="163">
        <v>30723</v>
      </c>
      <c r="G31" s="174">
        <v>0</v>
      </c>
      <c r="H31" s="224">
        <f>F31+G31</f>
        <v>30723</v>
      </c>
    </row>
    <row r="32" spans="2:8" s="92" customFormat="1" ht="30" customHeight="1">
      <c r="B32" s="271">
        <v>32</v>
      </c>
      <c r="C32" s="274"/>
      <c r="D32" s="275"/>
      <c r="E32" s="89" t="s">
        <v>12</v>
      </c>
      <c r="F32" s="173">
        <v>5085</v>
      </c>
      <c r="G32" s="174">
        <v>0</v>
      </c>
      <c r="H32" s="224">
        <f t="shared" ref="H32:H33" si="11">F32+G32</f>
        <v>5085</v>
      </c>
    </row>
    <row r="33" spans="2:8" s="23" customFormat="1" ht="30" customHeight="1">
      <c r="B33" s="271">
        <v>34</v>
      </c>
      <c r="C33" s="272"/>
      <c r="D33" s="273"/>
      <c r="E33" s="89" t="s">
        <v>36</v>
      </c>
      <c r="F33" s="173">
        <v>232</v>
      </c>
      <c r="G33" s="174">
        <v>0</v>
      </c>
      <c r="H33" s="224">
        <f t="shared" si="11"/>
        <v>232</v>
      </c>
    </row>
    <row r="34" spans="2:8" s="23" customFormat="1" ht="30" customHeight="1">
      <c r="B34" s="285" t="s">
        <v>68</v>
      </c>
      <c r="C34" s="286"/>
      <c r="D34" s="287"/>
      <c r="E34" s="96" t="s">
        <v>52</v>
      </c>
      <c r="F34" s="171">
        <f t="shared" ref="F34:H35" si="12">F35</f>
        <v>27</v>
      </c>
      <c r="G34" s="175">
        <f t="shared" si="12"/>
        <v>0</v>
      </c>
      <c r="H34" s="222">
        <f t="shared" si="12"/>
        <v>27</v>
      </c>
    </row>
    <row r="35" spans="2:8" s="23" customFormat="1" ht="30" customHeight="1">
      <c r="B35" s="271">
        <v>3</v>
      </c>
      <c r="C35" s="282"/>
      <c r="D35" s="283"/>
      <c r="E35" s="89" t="s">
        <v>3</v>
      </c>
      <c r="F35" s="181">
        <f t="shared" si="12"/>
        <v>27</v>
      </c>
      <c r="G35" s="177">
        <f t="shared" si="12"/>
        <v>0</v>
      </c>
      <c r="H35" s="225">
        <f t="shared" si="12"/>
        <v>27</v>
      </c>
    </row>
    <row r="36" spans="2:8" s="23" customFormat="1" ht="30" customHeight="1">
      <c r="B36" s="271">
        <v>34</v>
      </c>
      <c r="C36" s="272"/>
      <c r="D36" s="273"/>
      <c r="E36" s="89" t="s">
        <v>36</v>
      </c>
      <c r="F36" s="163">
        <v>27</v>
      </c>
      <c r="G36" s="179">
        <v>0</v>
      </c>
      <c r="H36" s="221">
        <f>F36+G36</f>
        <v>27</v>
      </c>
    </row>
    <row r="37" spans="2:8" s="23" customFormat="1" ht="30" customHeight="1">
      <c r="B37" s="288">
        <v>94</v>
      </c>
      <c r="C37" s="289"/>
      <c r="D37" s="290"/>
      <c r="E37" s="120" t="s">
        <v>64</v>
      </c>
      <c r="F37" s="182">
        <f>F38</f>
        <v>9520</v>
      </c>
      <c r="G37" s="178">
        <f t="shared" ref="G37:H38" si="13">G38</f>
        <v>0</v>
      </c>
      <c r="H37" s="226">
        <f t="shared" si="13"/>
        <v>9520</v>
      </c>
    </row>
    <row r="38" spans="2:8" s="23" customFormat="1" ht="30" customHeight="1">
      <c r="B38" s="271">
        <v>3</v>
      </c>
      <c r="C38" s="282"/>
      <c r="D38" s="283"/>
      <c r="E38" s="89" t="s">
        <v>3</v>
      </c>
      <c r="F38" s="181">
        <f>F39</f>
        <v>9520</v>
      </c>
      <c r="G38" s="177">
        <f t="shared" si="13"/>
        <v>0</v>
      </c>
      <c r="H38" s="225">
        <f t="shared" si="13"/>
        <v>9520</v>
      </c>
    </row>
    <row r="39" spans="2:8" s="23" customFormat="1" ht="30" customHeight="1">
      <c r="B39" s="271">
        <v>32</v>
      </c>
      <c r="C39" s="274"/>
      <c r="D39" s="275"/>
      <c r="E39" s="89" t="s">
        <v>12</v>
      </c>
      <c r="F39" s="163">
        <v>9520</v>
      </c>
      <c r="G39" s="163">
        <v>0</v>
      </c>
      <c r="H39" s="213">
        <f>F39+G39</f>
        <v>9520</v>
      </c>
    </row>
    <row r="40" spans="2:8" s="100" customFormat="1" ht="30" customHeight="1">
      <c r="B40" s="310" t="s">
        <v>77</v>
      </c>
      <c r="C40" s="311"/>
      <c r="D40" s="312"/>
      <c r="E40" s="122" t="s">
        <v>78</v>
      </c>
      <c r="F40" s="170">
        <f>F41+F47+F53+F50+F44</f>
        <v>79738</v>
      </c>
      <c r="G40" s="170">
        <f t="shared" ref="G40:H40" si="14">G41+G47+G53+G50+G44</f>
        <v>0</v>
      </c>
      <c r="H40" s="216">
        <f t="shared" si="14"/>
        <v>79738</v>
      </c>
    </row>
    <row r="41" spans="2:8" s="92" customFormat="1" ht="30" customHeight="1">
      <c r="B41" s="285" t="s">
        <v>58</v>
      </c>
      <c r="C41" s="286"/>
      <c r="D41" s="287"/>
      <c r="E41" s="97" t="s">
        <v>51</v>
      </c>
      <c r="F41" s="171">
        <f>F43</f>
        <v>20618</v>
      </c>
      <c r="G41" s="171">
        <f t="shared" ref="G41:H41" si="15">G43</f>
        <v>0</v>
      </c>
      <c r="H41" s="217">
        <f t="shared" si="15"/>
        <v>20618</v>
      </c>
    </row>
    <row r="42" spans="2:8" s="92" customFormat="1" ht="30" customHeight="1">
      <c r="B42" s="284">
        <v>4</v>
      </c>
      <c r="C42" s="282"/>
      <c r="D42" s="283"/>
      <c r="E42" s="124" t="s">
        <v>5</v>
      </c>
      <c r="F42" s="180">
        <f>F43</f>
        <v>20618</v>
      </c>
      <c r="G42" s="180">
        <f t="shared" ref="G42:H42" si="16">G43</f>
        <v>0</v>
      </c>
      <c r="H42" s="218">
        <f t="shared" si="16"/>
        <v>20618</v>
      </c>
    </row>
    <row r="43" spans="2:8" s="102" customFormat="1" ht="30" customHeight="1">
      <c r="B43" s="271">
        <v>42</v>
      </c>
      <c r="C43" s="274"/>
      <c r="D43" s="275"/>
      <c r="E43" s="101" t="s">
        <v>65</v>
      </c>
      <c r="F43" s="179">
        <v>20618</v>
      </c>
      <c r="G43" s="179">
        <v>0</v>
      </c>
      <c r="H43" s="221">
        <f>F43+G43</f>
        <v>20618</v>
      </c>
    </row>
    <row r="44" spans="2:8" s="103" customFormat="1" ht="30" customHeight="1">
      <c r="B44" s="279" t="s">
        <v>60</v>
      </c>
      <c r="C44" s="280"/>
      <c r="D44" s="281"/>
      <c r="E44" s="126" t="s">
        <v>61</v>
      </c>
      <c r="F44" s="183">
        <f>F45</f>
        <v>2985</v>
      </c>
      <c r="G44" s="183">
        <f t="shared" ref="G44:H45" si="17">G45</f>
        <v>0</v>
      </c>
      <c r="H44" s="227">
        <f t="shared" si="17"/>
        <v>2985</v>
      </c>
    </row>
    <row r="45" spans="2:8" s="103" customFormat="1" ht="30" customHeight="1">
      <c r="B45" s="284">
        <v>4</v>
      </c>
      <c r="C45" s="282"/>
      <c r="D45" s="283"/>
      <c r="E45" s="124" t="s">
        <v>5</v>
      </c>
      <c r="F45" s="180">
        <f>F46</f>
        <v>2985</v>
      </c>
      <c r="G45" s="180">
        <f t="shared" si="17"/>
        <v>0</v>
      </c>
      <c r="H45" s="218">
        <f t="shared" si="17"/>
        <v>2985</v>
      </c>
    </row>
    <row r="46" spans="2:8" s="103" customFormat="1" ht="30" customHeight="1">
      <c r="B46" s="271">
        <v>42</v>
      </c>
      <c r="C46" s="274"/>
      <c r="D46" s="275"/>
      <c r="E46" s="101" t="s">
        <v>65</v>
      </c>
      <c r="F46" s="179">
        <v>2985</v>
      </c>
      <c r="G46" s="179">
        <v>0</v>
      </c>
      <c r="H46" s="221">
        <f>F46+G46</f>
        <v>2985</v>
      </c>
    </row>
    <row r="47" spans="2:8" s="104" customFormat="1" ht="30" customHeight="1">
      <c r="B47" s="276" t="s">
        <v>62</v>
      </c>
      <c r="C47" s="277"/>
      <c r="D47" s="278"/>
      <c r="E47" s="125" t="s">
        <v>53</v>
      </c>
      <c r="F47" s="184">
        <f>F49</f>
        <v>42153</v>
      </c>
      <c r="G47" s="184">
        <f t="shared" ref="G47:H47" si="18">G49</f>
        <v>0</v>
      </c>
      <c r="H47" s="228">
        <f t="shared" si="18"/>
        <v>42153</v>
      </c>
    </row>
    <row r="48" spans="2:8" s="104" customFormat="1" ht="30" customHeight="1">
      <c r="B48" s="284">
        <v>4</v>
      </c>
      <c r="C48" s="282"/>
      <c r="D48" s="283"/>
      <c r="E48" s="124" t="s">
        <v>5</v>
      </c>
      <c r="F48" s="185">
        <f>F49</f>
        <v>42153</v>
      </c>
      <c r="G48" s="185">
        <f t="shared" ref="G48:H48" si="19">G49</f>
        <v>0</v>
      </c>
      <c r="H48" s="229">
        <f t="shared" si="19"/>
        <v>42153</v>
      </c>
    </row>
    <row r="49" spans="2:9" s="92" customFormat="1" ht="30" customHeight="1">
      <c r="B49" s="271">
        <v>42</v>
      </c>
      <c r="C49" s="274"/>
      <c r="D49" s="275"/>
      <c r="E49" s="101" t="s">
        <v>65</v>
      </c>
      <c r="F49" s="163">
        <v>42153</v>
      </c>
      <c r="G49" s="163">
        <v>0</v>
      </c>
      <c r="H49" s="213">
        <f>F49+G49</f>
        <v>42153</v>
      </c>
    </row>
    <row r="50" spans="2:9" s="23" customFormat="1" ht="30" customHeight="1">
      <c r="B50" s="276">
        <v>94</v>
      </c>
      <c r="C50" s="277"/>
      <c r="D50" s="278"/>
      <c r="E50" s="125" t="s">
        <v>64</v>
      </c>
      <c r="F50" s="183">
        <f>F51</f>
        <v>10000</v>
      </c>
      <c r="G50" s="183">
        <f t="shared" ref="G50:H51" si="20">G51</f>
        <v>0</v>
      </c>
      <c r="H50" s="227">
        <f t="shared" si="20"/>
        <v>10000</v>
      </c>
    </row>
    <row r="51" spans="2:9" s="23" customFormat="1" ht="30" customHeight="1">
      <c r="B51" s="284">
        <v>4</v>
      </c>
      <c r="C51" s="282"/>
      <c r="D51" s="283"/>
      <c r="E51" s="124" t="s">
        <v>5</v>
      </c>
      <c r="F51" s="180">
        <f>F52</f>
        <v>10000</v>
      </c>
      <c r="G51" s="180">
        <f t="shared" si="20"/>
        <v>0</v>
      </c>
      <c r="H51" s="218">
        <f t="shared" si="20"/>
        <v>10000</v>
      </c>
    </row>
    <row r="52" spans="2:9" s="23" customFormat="1" ht="30" customHeight="1">
      <c r="B52" s="271">
        <v>42</v>
      </c>
      <c r="C52" s="274"/>
      <c r="D52" s="275"/>
      <c r="E52" s="101" t="s">
        <v>65</v>
      </c>
      <c r="F52" s="163">
        <v>10000</v>
      </c>
      <c r="G52" s="163">
        <v>0</v>
      </c>
      <c r="H52" s="213">
        <f>F52+G52</f>
        <v>10000</v>
      </c>
    </row>
    <row r="53" spans="2:9" s="105" customFormat="1" ht="30" customHeight="1">
      <c r="B53" s="276" t="s">
        <v>63</v>
      </c>
      <c r="C53" s="277"/>
      <c r="D53" s="278"/>
      <c r="E53" s="125" t="s">
        <v>54</v>
      </c>
      <c r="F53" s="184">
        <f>F55</f>
        <v>3982</v>
      </c>
      <c r="G53" s="184">
        <f t="shared" ref="G53:H53" si="21">G55</f>
        <v>0</v>
      </c>
      <c r="H53" s="228">
        <f t="shared" si="21"/>
        <v>3982</v>
      </c>
    </row>
    <row r="54" spans="2:9" s="105" customFormat="1" ht="30" customHeight="1">
      <c r="B54" s="284">
        <v>4</v>
      </c>
      <c r="C54" s="282"/>
      <c r="D54" s="283"/>
      <c r="E54" s="124" t="s">
        <v>5</v>
      </c>
      <c r="F54" s="185">
        <f>F55</f>
        <v>3982</v>
      </c>
      <c r="G54" s="185">
        <f t="shared" ref="G54:H54" si="22">G55</f>
        <v>0</v>
      </c>
      <c r="H54" s="229">
        <f t="shared" si="22"/>
        <v>3982</v>
      </c>
    </row>
    <row r="55" spans="2:9" s="92" customFormat="1" ht="30" customHeight="1" thickBot="1">
      <c r="B55" s="297">
        <v>42</v>
      </c>
      <c r="C55" s="298"/>
      <c r="D55" s="299"/>
      <c r="E55" s="186" t="s">
        <v>65</v>
      </c>
      <c r="F55" s="187">
        <v>3982</v>
      </c>
      <c r="G55" s="188">
        <v>0</v>
      </c>
      <c r="H55" s="230">
        <f>F55+G55</f>
        <v>3982</v>
      </c>
    </row>
    <row r="56" spans="2:9" s="23" customFormat="1" ht="30" customHeight="1">
      <c r="B56" s="106"/>
      <c r="C56" s="106"/>
      <c r="D56" s="106"/>
      <c r="E56" s="108"/>
      <c r="F56" s="109"/>
      <c r="G56" s="109"/>
      <c r="H56" s="110"/>
    </row>
    <row r="57" spans="2:9" s="23" customFormat="1" ht="30" customHeight="1" thickBot="1">
      <c r="B57" s="303" t="s">
        <v>95</v>
      </c>
      <c r="C57" s="303"/>
      <c r="D57" s="303"/>
      <c r="E57" s="303"/>
      <c r="F57" s="303"/>
      <c r="G57" s="303"/>
      <c r="H57" s="303"/>
    </row>
    <row r="58" spans="2:9" s="23" customFormat="1" ht="30" customHeight="1">
      <c r="B58" s="261" t="s">
        <v>6</v>
      </c>
      <c r="C58" s="262"/>
      <c r="D58" s="262"/>
      <c r="E58" s="263"/>
      <c r="F58" s="189" t="s">
        <v>97</v>
      </c>
      <c r="G58" s="189" t="s">
        <v>98</v>
      </c>
      <c r="H58" s="209" t="s">
        <v>99</v>
      </c>
      <c r="I58" s="107"/>
    </row>
    <row r="59" spans="2:9" s="92" customFormat="1" ht="30" customHeight="1">
      <c r="B59" s="294">
        <v>31</v>
      </c>
      <c r="C59" s="295"/>
      <c r="D59" s="296"/>
      <c r="E59" s="112" t="s">
        <v>4</v>
      </c>
      <c r="F59" s="190">
        <f>F31</f>
        <v>30723</v>
      </c>
      <c r="G59" s="190">
        <f t="shared" ref="G59:H59" si="23">G31</f>
        <v>0</v>
      </c>
      <c r="H59" s="231">
        <f t="shared" si="23"/>
        <v>30723</v>
      </c>
    </row>
    <row r="60" spans="2:9" s="92" customFormat="1" ht="30" customHeight="1">
      <c r="B60" s="294">
        <v>32</v>
      </c>
      <c r="C60" s="295"/>
      <c r="D60" s="296"/>
      <c r="E60" s="112" t="s">
        <v>12</v>
      </c>
      <c r="F60" s="190">
        <f>F27+F32+F39</f>
        <v>18920</v>
      </c>
      <c r="G60" s="190">
        <f t="shared" ref="G60:H60" si="24">G27+G32+G39</f>
        <v>0</v>
      </c>
      <c r="H60" s="231">
        <f t="shared" si="24"/>
        <v>18920</v>
      </c>
    </row>
    <row r="61" spans="2:9" s="92" customFormat="1" ht="30" customHeight="1">
      <c r="B61" s="294">
        <v>34</v>
      </c>
      <c r="C61" s="295"/>
      <c r="D61" s="296"/>
      <c r="E61" s="112" t="s">
        <v>36</v>
      </c>
      <c r="F61" s="190">
        <f>F28+F33+F36</f>
        <v>458</v>
      </c>
      <c r="G61" s="190">
        <f t="shared" ref="G61:H61" si="25">G28+G33+G36</f>
        <v>0</v>
      </c>
      <c r="H61" s="231">
        <f t="shared" si="25"/>
        <v>458</v>
      </c>
    </row>
    <row r="62" spans="2:9" s="92" customFormat="1" ht="30" customHeight="1">
      <c r="B62" s="294">
        <v>42</v>
      </c>
      <c r="C62" s="295"/>
      <c r="D62" s="296"/>
      <c r="E62" s="112" t="s">
        <v>65</v>
      </c>
      <c r="F62" s="190">
        <f>F46+F49+F52+F55</f>
        <v>59120</v>
      </c>
      <c r="G62" s="190">
        <f t="shared" ref="G62:H62" si="26">G46+G49+G52+G55</f>
        <v>0</v>
      </c>
      <c r="H62" s="231">
        <f t="shared" si="26"/>
        <v>59120</v>
      </c>
    </row>
    <row r="63" spans="2:9" s="92" customFormat="1" ht="30" customHeight="1" thickBot="1">
      <c r="B63" s="300"/>
      <c r="C63" s="301"/>
      <c r="D63" s="302"/>
      <c r="E63" s="111"/>
      <c r="F63" s="191"/>
      <c r="G63" s="191"/>
      <c r="H63" s="232"/>
    </row>
    <row r="64" spans="2:9" s="113" customFormat="1" ht="30" customHeight="1" thickBot="1">
      <c r="B64" s="291" t="s">
        <v>66</v>
      </c>
      <c r="C64" s="292"/>
      <c r="D64" s="292"/>
      <c r="E64" s="293"/>
      <c r="F64" s="192">
        <f>F62+F61+F60+F59</f>
        <v>109221</v>
      </c>
      <c r="G64" s="192">
        <f t="shared" ref="G64:H64" si="27">G62+G61+G60+G59</f>
        <v>0</v>
      </c>
      <c r="H64" s="233">
        <f t="shared" si="27"/>
        <v>109221</v>
      </c>
    </row>
  </sheetData>
  <mergeCells count="60">
    <mergeCell ref="B2:H2"/>
    <mergeCell ref="B41:D41"/>
    <mergeCell ref="B4:H4"/>
    <mergeCell ref="B6:E6"/>
    <mergeCell ref="B7:E7"/>
    <mergeCell ref="B8:D8"/>
    <mergeCell ref="B20:D20"/>
    <mergeCell ref="B21:D21"/>
    <mergeCell ref="B9:D9"/>
    <mergeCell ref="B40:D40"/>
    <mergeCell ref="B25:D25"/>
    <mergeCell ref="B32:D32"/>
    <mergeCell ref="B31:D31"/>
    <mergeCell ref="B29:D29"/>
    <mergeCell ref="B28:D28"/>
    <mergeCell ref="B30:D30"/>
    <mergeCell ref="B47:D47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2:D22"/>
    <mergeCell ref="B27:D27"/>
    <mergeCell ref="B26:D26"/>
    <mergeCell ref="B23:D23"/>
    <mergeCell ref="B24:D24"/>
    <mergeCell ref="B64:E64"/>
    <mergeCell ref="B49:D49"/>
    <mergeCell ref="B62:D62"/>
    <mergeCell ref="B61:D61"/>
    <mergeCell ref="B60:D60"/>
    <mergeCell ref="B59:D59"/>
    <mergeCell ref="B53:D53"/>
    <mergeCell ref="B55:D55"/>
    <mergeCell ref="B63:D63"/>
    <mergeCell ref="B58:E58"/>
    <mergeCell ref="B57:H57"/>
    <mergeCell ref="B54:D54"/>
    <mergeCell ref="B33:D33"/>
    <mergeCell ref="B52:D52"/>
    <mergeCell ref="B50:D50"/>
    <mergeCell ref="B46:D46"/>
    <mergeCell ref="B44:D44"/>
    <mergeCell ref="B38:D38"/>
    <mergeCell ref="B39:D39"/>
    <mergeCell ref="B51:D51"/>
    <mergeCell ref="B48:D48"/>
    <mergeCell ref="B45:D45"/>
    <mergeCell ref="B42:D42"/>
    <mergeCell ref="B43:D43"/>
    <mergeCell ref="B34:D34"/>
    <mergeCell ref="B35:D35"/>
    <mergeCell ref="B36:D36"/>
    <mergeCell ref="B37:D37"/>
  </mergeCells>
  <pageMargins left="0.7" right="0.7" top="0.75" bottom="0.75" header="0.3" footer="0.3"/>
  <pageSetup paperSize="9" scale="92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racunovodstvo gkbm</cp:lastModifiedBy>
  <cp:lastPrinted>2024-11-28T11:13:49Z</cp:lastPrinted>
  <dcterms:created xsi:type="dcterms:W3CDTF">2022-08-12T12:51:27Z</dcterms:created>
  <dcterms:modified xsi:type="dcterms:W3CDTF">2024-12-10T10:49:56Z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