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 firstSheet="1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/>
  <c r="I31"/>
  <c r="I24"/>
  <c r="C24" i="8"/>
  <c r="H13" i="7"/>
  <c r="I13"/>
  <c r="J13"/>
  <c r="E8" i="11"/>
  <c r="G41" i="8"/>
  <c r="F41"/>
  <c r="E21"/>
  <c r="H14" i="7" s="1"/>
  <c r="F21" i="8"/>
  <c r="I14" i="7" s="1"/>
  <c r="G21" i="8"/>
  <c r="J14" i="7" s="1"/>
  <c r="E14" i="8"/>
  <c r="H12" i="7" s="1"/>
  <c r="F14" i="8"/>
  <c r="I12" i="7" s="1"/>
  <c r="G14" i="8"/>
  <c r="J12" i="7" s="1"/>
  <c r="E11" i="8"/>
  <c r="H11" i="7" s="1"/>
  <c r="F11" i="8"/>
  <c r="I11" i="7" s="1"/>
  <c r="G11" i="8"/>
  <c r="J11" i="7" s="1"/>
  <c r="E8" i="8"/>
  <c r="H10" i="7" s="1"/>
  <c r="F8" i="8"/>
  <c r="I10" i="7" s="1"/>
  <c r="G8" i="8"/>
  <c r="J10" i="7" s="1"/>
  <c r="J25"/>
  <c r="H15"/>
  <c r="I15"/>
  <c r="J15"/>
  <c r="G26" l="1"/>
  <c r="F26"/>
  <c r="F20"/>
  <c r="J23" i="1"/>
  <c r="K23"/>
  <c r="J10"/>
  <c r="K10"/>
  <c r="J13"/>
  <c r="K13"/>
  <c r="G30" i="7"/>
  <c r="H30"/>
  <c r="I30"/>
  <c r="J30"/>
  <c r="G29"/>
  <c r="H29"/>
  <c r="I29"/>
  <c r="J29"/>
  <c r="G25"/>
  <c r="F25"/>
  <c r="H20"/>
  <c r="H19" s="1"/>
  <c r="I20"/>
  <c r="J20"/>
  <c r="J19" s="1"/>
  <c r="J18" s="1"/>
  <c r="I19"/>
  <c r="G15"/>
  <c r="D21" i="8"/>
  <c r="G14" i="7" s="1"/>
  <c r="C21" i="8"/>
  <c r="F14" i="7" s="1"/>
  <c r="D14" i="8"/>
  <c r="G12" i="7" s="1"/>
  <c r="D11" i="8"/>
  <c r="G11" i="7" s="1"/>
  <c r="D8" i="8"/>
  <c r="G10" i="7" s="1"/>
  <c r="F30"/>
  <c r="F29" s="1"/>
  <c r="H26"/>
  <c r="H25" s="1"/>
  <c r="I26"/>
  <c r="I25" s="1"/>
  <c r="J26"/>
  <c r="G20"/>
  <c r="G19" s="1"/>
  <c r="F19"/>
  <c r="F15"/>
  <c r="H10" i="9"/>
  <c r="I10"/>
  <c r="J10"/>
  <c r="K10"/>
  <c r="J7"/>
  <c r="K7"/>
  <c r="C14" i="8"/>
  <c r="F12" i="7" s="1"/>
  <c r="C11" i="8"/>
  <c r="F11" i="7" s="1"/>
  <c r="C8" i="8"/>
  <c r="F10" i="7" s="1"/>
  <c r="H9"/>
  <c r="I9"/>
  <c r="J9"/>
  <c r="G62"/>
  <c r="H62"/>
  <c r="I62"/>
  <c r="J62"/>
  <c r="F62"/>
  <c r="G61"/>
  <c r="H61"/>
  <c r="I61"/>
  <c r="J61"/>
  <c r="F61"/>
  <c r="G60"/>
  <c r="H60"/>
  <c r="I60"/>
  <c r="J60"/>
  <c r="F60"/>
  <c r="G59"/>
  <c r="H59"/>
  <c r="I59"/>
  <c r="J59"/>
  <c r="F59"/>
  <c r="G54"/>
  <c r="H54"/>
  <c r="I54"/>
  <c r="J54"/>
  <c r="G53"/>
  <c r="H53"/>
  <c r="I53"/>
  <c r="J53"/>
  <c r="G51"/>
  <c r="H51"/>
  <c r="I51"/>
  <c r="J51"/>
  <c r="G50"/>
  <c r="H50"/>
  <c r="I50"/>
  <c r="J50"/>
  <c r="G48"/>
  <c r="H48"/>
  <c r="I48"/>
  <c r="J48"/>
  <c r="G47"/>
  <c r="H47"/>
  <c r="I47"/>
  <c r="J47"/>
  <c r="G45"/>
  <c r="H45"/>
  <c r="I45"/>
  <c r="J45"/>
  <c r="G44"/>
  <c r="H44"/>
  <c r="I44"/>
  <c r="J44"/>
  <c r="G42"/>
  <c r="H42"/>
  <c r="I42"/>
  <c r="J42"/>
  <c r="G41"/>
  <c r="H41"/>
  <c r="I41"/>
  <c r="J41"/>
  <c r="I40"/>
  <c r="J40"/>
  <c r="G38"/>
  <c r="H38"/>
  <c r="I38"/>
  <c r="J38"/>
  <c r="G37"/>
  <c r="H37"/>
  <c r="I37"/>
  <c r="J37"/>
  <c r="G35"/>
  <c r="H35"/>
  <c r="I35"/>
  <c r="J35"/>
  <c r="G34"/>
  <c r="H34"/>
  <c r="I34"/>
  <c r="J34"/>
  <c r="I18"/>
  <c r="F35" i="10"/>
  <c r="G35"/>
  <c r="F32"/>
  <c r="G32"/>
  <c r="F29"/>
  <c r="G29"/>
  <c r="F26"/>
  <c r="G26"/>
  <c r="F23"/>
  <c r="G23"/>
  <c r="F22"/>
  <c r="G22"/>
  <c r="F19"/>
  <c r="G19"/>
  <c r="F16"/>
  <c r="G16"/>
  <c r="F13"/>
  <c r="G13"/>
  <c r="F10"/>
  <c r="G10"/>
  <c r="F7"/>
  <c r="G7"/>
  <c r="F6"/>
  <c r="G6"/>
  <c r="F38" i="8"/>
  <c r="G38"/>
  <c r="F34"/>
  <c r="G34"/>
  <c r="F31"/>
  <c r="G31"/>
  <c r="F28"/>
  <c r="G28"/>
  <c r="F25"/>
  <c r="G25"/>
  <c r="F20"/>
  <c r="G20"/>
  <c r="F16"/>
  <c r="G16"/>
  <c r="F13"/>
  <c r="G13"/>
  <c r="F10"/>
  <c r="G10"/>
  <c r="F7"/>
  <c r="G7"/>
  <c r="F6"/>
  <c r="G6"/>
  <c r="J33" i="3"/>
  <c r="K33"/>
  <c r="J28"/>
  <c r="K28"/>
  <c r="J27"/>
  <c r="K27"/>
  <c r="J11"/>
  <c r="J10" s="1"/>
  <c r="K11"/>
  <c r="K10"/>
  <c r="I38" i="1"/>
  <c r="H38"/>
  <c r="G38"/>
  <c r="K16" l="1"/>
  <c r="K24" s="1"/>
  <c r="K31" s="1"/>
  <c r="J16"/>
  <c r="J24" s="1"/>
  <c r="J31" s="1"/>
  <c r="I64" i="7"/>
  <c r="I24"/>
  <c r="I17" s="1"/>
  <c r="J64"/>
  <c r="H64"/>
  <c r="G64"/>
  <c r="J24"/>
  <c r="J17" s="1"/>
  <c r="F35"/>
  <c r="F34" s="1"/>
  <c r="F45"/>
  <c r="F44" s="1"/>
  <c r="D34" i="8"/>
  <c r="E34"/>
  <c r="C34"/>
  <c r="H33" i="3" l="1"/>
  <c r="D16" i="8"/>
  <c r="G13" i="7" s="1"/>
  <c r="G9" s="1"/>
  <c r="E16" i="8"/>
  <c r="F38" i="7"/>
  <c r="F37" s="1"/>
  <c r="F47"/>
  <c r="F41"/>
  <c r="H11" i="3"/>
  <c r="F54" i="7"/>
  <c r="F51" l="1"/>
  <c r="F48"/>
  <c r="F42"/>
  <c r="I33" i="3"/>
  <c r="I11"/>
  <c r="F53" i="7"/>
  <c r="F50" l="1"/>
  <c r="G40"/>
  <c r="H40" l="1"/>
  <c r="F40"/>
  <c r="E35" i="10" l="1"/>
  <c r="D35"/>
  <c r="E32"/>
  <c r="D32"/>
  <c r="E29"/>
  <c r="D29"/>
  <c r="E26"/>
  <c r="D26"/>
  <c r="E23"/>
  <c r="E22" s="1"/>
  <c r="D23"/>
  <c r="D22"/>
  <c r="E19"/>
  <c r="D19"/>
  <c r="E16"/>
  <c r="D16"/>
  <c r="E13"/>
  <c r="D13"/>
  <c r="E10"/>
  <c r="D10"/>
  <c r="E7"/>
  <c r="D7"/>
  <c r="D6" s="1"/>
  <c r="E6"/>
  <c r="C35"/>
  <c r="C32"/>
  <c r="C29"/>
  <c r="C26"/>
  <c r="C23"/>
  <c r="C22" s="1"/>
  <c r="C19"/>
  <c r="C16"/>
  <c r="C13"/>
  <c r="C10"/>
  <c r="C7"/>
  <c r="F64" i="7" l="1"/>
  <c r="F24"/>
  <c r="G24"/>
  <c r="H18"/>
  <c r="F18"/>
  <c r="C6" i="10"/>
  <c r="F17" i="7" l="1"/>
  <c r="H24"/>
  <c r="H17" s="1"/>
  <c r="G18"/>
  <c r="E41" i="8"/>
  <c r="G24" s="1"/>
  <c r="G8" i="11" s="1"/>
  <c r="G7" s="1"/>
  <c r="G6" s="1"/>
  <c r="D41" i="8"/>
  <c r="G17" i="7" l="1"/>
  <c r="C41" i="8"/>
  <c r="F24" s="1"/>
  <c r="F8" i="11" s="1"/>
  <c r="F7" s="1"/>
  <c r="F6" s="1"/>
  <c r="I7" i="9" l="1"/>
  <c r="H7"/>
  <c r="G10"/>
  <c r="G7" l="1"/>
  <c r="C38" i="8" l="1"/>
  <c r="C31"/>
  <c r="C20" l="1"/>
  <c r="C28" l="1"/>
  <c r="C25"/>
  <c r="C8" i="11" s="1"/>
  <c r="C7" s="1"/>
  <c r="C6" l="1"/>
  <c r="E38" i="8"/>
  <c r="D38"/>
  <c r="E31"/>
  <c r="D31"/>
  <c r="E28"/>
  <c r="D28"/>
  <c r="E25"/>
  <c r="D25"/>
  <c r="E20"/>
  <c r="D20"/>
  <c r="E13"/>
  <c r="D13"/>
  <c r="E10"/>
  <c r="D10"/>
  <c r="E7"/>
  <c r="D7"/>
  <c r="E6" l="1"/>
  <c r="D24"/>
  <c r="D8" i="11" s="1"/>
  <c r="D7" s="1"/>
  <c r="D6" s="1"/>
  <c r="G33" i="3"/>
  <c r="D6" i="8"/>
  <c r="E24"/>
  <c r="H28" i="3"/>
  <c r="H27" s="1"/>
  <c r="H10"/>
  <c r="C10" i="8" l="1"/>
  <c r="E7" i="11"/>
  <c r="C7" i="8"/>
  <c r="C13"/>
  <c r="I10" i="3"/>
  <c r="C16" i="8"/>
  <c r="F13" i="7" s="1"/>
  <c r="F9" s="1"/>
  <c r="C6" i="8" l="1"/>
  <c r="E6" i="11"/>
  <c r="G28" i="3"/>
  <c r="G27" s="1"/>
  <c r="G11"/>
  <c r="G10" s="1"/>
  <c r="I28"/>
  <c r="I27" l="1"/>
  <c r="I23" i="1"/>
  <c r="H23"/>
  <c r="G23"/>
  <c r="I10"/>
  <c r="H10"/>
  <c r="I13"/>
  <c r="H13"/>
  <c r="G13"/>
  <c r="G10"/>
  <c r="G16" l="1"/>
  <c r="G24" s="1"/>
  <c r="G31" s="1"/>
  <c r="H16"/>
  <c r="H24" s="1"/>
  <c r="I16"/>
</calcChain>
</file>

<file path=xl/sharedStrings.xml><?xml version="1.0" encoding="utf-8"?>
<sst xmlns="http://schemas.openxmlformats.org/spreadsheetml/2006/main" count="252" uniqueCount="109">
  <si>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</si>
  <si>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</si>
  <si>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</si>
  <si>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</si>
  <si>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</si>
  <si>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</si>
  <si>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</si>
  <si>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</si>
  <si>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</si>
  <si>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</si>
  <si>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</si>
  <si>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</si>
  <si>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</si>
  <si>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</si>
  <si>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</si>
  <si>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</si>
  <si>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</si>
  <si>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</si>
  <si>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</si>
  <si>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</si>
  <si>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</si>
  <si>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</si>
  <si>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</si>
  <si>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</si>
  <si>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</si>
  <si>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</si>
  <si>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</si>
  <si>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</si>
  <si>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</si>
  <si>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</si>
  <si>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</si>
  <si>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RAZLIKA - VIŠAK MANJAK</t>
  </si>
  <si>
    <t xml:space="preserve"> RAČUN PRIHODA I RASHODA </t>
  </si>
  <si>
    <t xml:space="preserve"> RAČUN FINANCIRANJA</t>
  </si>
  <si>
    <t>Prihodi od imovine</t>
  </si>
  <si>
    <t>Prihodi iz nadležnog proračuna i od HZZO-a temeljem ugovornih obveza</t>
  </si>
  <si>
    <t>Financijski rashodi</t>
  </si>
  <si>
    <t xml:space="preserve">Rashodi za nabavu proizvodne dugotrajne imovine 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</si>
  <si>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</si>
  <si>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</si>
  <si>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</si>
  <si>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</si>
  <si>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</si>
  <si>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</si>
  <si>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</si>
  <si>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</si>
  <si>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</si>
  <si>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Rezultat poslovanja</t>
  </si>
  <si>
    <t>9 Rezultat</t>
  </si>
  <si>
    <t>94 Prihod za posebne namjene-višak</t>
  </si>
  <si>
    <t>IZVORI FINANCIRANJA UKUPNO</t>
  </si>
  <si>
    <t>Opći prihodi i primici</t>
  </si>
  <si>
    <t>Vlastiti prihodi</t>
  </si>
  <si>
    <t>Pomoći</t>
  </si>
  <si>
    <t>Donacije</t>
  </si>
  <si>
    <t>Rezultat</t>
  </si>
  <si>
    <t>P1060</t>
  </si>
  <si>
    <t>PROGRAM KULTURE</t>
  </si>
  <si>
    <t>1.1.</t>
  </si>
  <si>
    <t>3.1. Vlastiti prihodi (1.6)</t>
  </si>
  <si>
    <t>4.7.</t>
  </si>
  <si>
    <t>Prihodi za posebne namjene</t>
  </si>
  <si>
    <t>5.8.</t>
  </si>
  <si>
    <t>6.1.</t>
  </si>
  <si>
    <t>Prihodi za posebne namjene- višak</t>
  </si>
  <si>
    <t>Rashodi za nabavu proizvedene dugotrajne imovine</t>
  </si>
  <si>
    <t>UKUPNO</t>
  </si>
  <si>
    <t>3.1. Vlastiti prihodi (1.6.)</t>
  </si>
  <si>
    <t>1.6.</t>
  </si>
  <si>
    <t xml:space="preserve">  6.1. Donacije</t>
  </si>
  <si>
    <t>5.6. Pomoći od inozemnih vlada</t>
  </si>
  <si>
    <t xml:space="preserve">5.8. Pomoći od proračuna koji nije nadležan 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</si>
  <si>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</si>
  <si>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</si>
  <si>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</si>
  <si>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</si>
  <si>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</si>
  <si>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</si>
  <si>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</si>
  <si>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Proračunski korisnik: Gradska knjižnica Beli Manastir</t>
  </si>
  <si>
    <t>IZVJEŠTAJ O ZADUŽIVANJU NA DOMAĆEM I STRANOM TRŽIŠTU NOVCA I KAPITALA</t>
  </si>
  <si>
    <t>Gradska knjižnica Beli Manastir nije se zaduživala na domaćem niti na stranom tržištu novca i kapitala.</t>
  </si>
  <si>
    <t>IZVJEŠTAJ O DANIM JAMSTVIMA I PLAĆANJIMA PO PROTESTIRANIM JAMSTVIMA</t>
  </si>
  <si>
    <t xml:space="preserve">Gradska knjižnica Beli Manastir nema danih jamstava. </t>
  </si>
  <si>
    <t xml:space="preserve">POSEBNI IZVJEŠTAJI U POLUGODIŠNJEM IZVJEŠTAJU O IZVRŠENJU FINANCIJSKOG PLANA ZA I. - VI. 2024.g. </t>
  </si>
  <si>
    <t>IZVORNI PLAN 2024.</t>
  </si>
  <si>
    <t xml:space="preserve">PLAN 2025. </t>
  </si>
  <si>
    <t>PROJEKCIJA 2026.</t>
  </si>
  <si>
    <t>PROJEKCIJA 2027.</t>
  </si>
  <si>
    <t>IZVRŠENJE 2023.</t>
  </si>
  <si>
    <t>A) SAŽETAK  RAČUNA PRIHODA I RASHODA</t>
  </si>
  <si>
    <t>B) SAŽETAK RAČUNA FINANCIRANJA</t>
  </si>
  <si>
    <t>NETO FINANCIRANJE</t>
  </si>
  <si>
    <t>VIŠAK/MANJAK + NETO FINANCIRANJE</t>
  </si>
  <si>
    <t>C) PRENESENI VIŠAK ILI PRENESENI MANJAK</t>
  </si>
  <si>
    <t>D) VIŠEGODIŠNJI PLAN URAVNOTEŽENJA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</si>
  <si>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</si>
  <si>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</si>
  <si>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</si>
  <si>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VIŠAK/MANJAK IZ PRETHODNE(IH) GODINE KOJI ĆE SE RASPOREDITI/POKRITI</t>
  </si>
  <si>
    <t>VIŠAK/MANJAK TEKUĆE GODINE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</si>
  <si>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</si>
  <si>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</si>
  <si>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</si>
  <si>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</si>
  <si>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</si>
  <si>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FINANCIRANJE GRADSKE KNJIŽNICE BELI MANASTIR IZ DRUGIH IZVORA UKUPNO</t>
  </si>
  <si>
    <t>Prihodi od upravnih i administrativnih pristojbi, pristojbi po posebnim propisima i naknada</t>
  </si>
  <si>
    <t xml:space="preserve">FINANCIJSKI PLAN GRADSKE KNJIŽNICE  BELI MANASTIR ZA 2025.g. I PROJEKCIJE ZA 2026.g. i 2027.g. 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</si>
</sst>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1" fillId="5" borderId="21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6" fillId="5" borderId="22" xfId="0" applyNumberFormat="1" applyFont="1" applyFill="1" applyBorder="1" applyAlignment="1" applyProtection="1">
      <alignment horizontal="left" vertical="center" wrapText="1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9" xfId="0" applyNumberFormat="1" applyFont="1" applyFill="1" applyBorder="1" applyAlignment="1" applyProtection="1">
      <alignment horizontal="left" vertical="center" wrapText="1"/>
    </xf>
    <xf numFmtId="0" fontId="16" fillId="6" borderId="19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11" fillId="7" borderId="21" xfId="0" applyNumberFormat="1" applyFont="1" applyFill="1" applyBorder="1" applyAlignment="1" applyProtection="1">
      <alignment horizontal="left" vertical="center" wrapText="1"/>
    </xf>
    <xf numFmtId="0" fontId="6" fillId="3" borderId="31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4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3" fontId="3" fillId="2" borderId="17" xfId="0" applyNumberFormat="1" applyFont="1" applyFill="1" applyBorder="1" applyAlignment="1">
      <alignment horizontal="right"/>
    </xf>
    <xf numFmtId="0" fontId="23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23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7" xfId="0" quotePrefix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9" fillId="0" borderId="7" xfId="0" quotePrefix="1" applyFont="1" applyFill="1" applyBorder="1" applyAlignment="1">
      <alignment horizontal="left" vertical="center"/>
    </xf>
    <xf numFmtId="164" fontId="0" fillId="0" borderId="0" xfId="0" applyNumberForma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1" fillId="0" borderId="0" xfId="0" applyFont="1"/>
    <xf numFmtId="0" fontId="32" fillId="0" borderId="0" xfId="0" applyFont="1"/>
    <xf numFmtId="0" fontId="9" fillId="0" borderId="0" xfId="0" applyFont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7" xfId="0" quotePrefix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6" fillId="0" borderId="3" xfId="0" applyFont="1" applyFill="1" applyBorder="1" applyAlignment="1"/>
    <xf numFmtId="0" fontId="11" fillId="0" borderId="3" xfId="0" applyFont="1" applyFill="1" applyBorder="1" applyAlignment="1"/>
    <xf numFmtId="0" fontId="16" fillId="0" borderId="3" xfId="0" quotePrefix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wrapText="1"/>
    </xf>
    <xf numFmtId="0" fontId="11" fillId="0" borderId="3" xfId="0" quotePrefix="1" applyFont="1" applyFill="1" applyBorder="1" applyAlignment="1">
      <alignment horizontal="left"/>
    </xf>
    <xf numFmtId="0" fontId="11" fillId="0" borderId="3" xfId="0" quotePrefix="1" applyFont="1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left"/>
    </xf>
    <xf numFmtId="0" fontId="10" fillId="0" borderId="3" xfId="0" quotePrefix="1" applyFont="1" applyFill="1" applyBorder="1" applyAlignment="1">
      <alignment horizontal="left" vertical="center"/>
    </xf>
    <xf numFmtId="0" fontId="28" fillId="2" borderId="0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3" fontId="6" fillId="5" borderId="22" xfId="0" applyNumberFormat="1" applyFont="1" applyFill="1" applyBorder="1" applyAlignment="1">
      <alignment horizontal="right"/>
    </xf>
    <xf numFmtId="3" fontId="6" fillId="6" borderId="19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3" fontId="29" fillId="0" borderId="0" xfId="0" applyNumberFormat="1" applyFont="1" applyBorder="1"/>
    <xf numFmtId="0" fontId="11" fillId="0" borderId="3" xfId="0" applyNumberFormat="1" applyFont="1" applyFill="1" applyBorder="1" applyAlignment="1">
      <alignment horizontal="left" wrapText="1" shrinkToFit="1"/>
    </xf>
    <xf numFmtId="3" fontId="3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/>
    <xf numFmtId="3" fontId="29" fillId="0" borderId="3" xfId="0" applyNumberFormat="1" applyFont="1" applyFill="1" applyBorder="1"/>
    <xf numFmtId="3" fontId="29" fillId="0" borderId="13" xfId="0" applyNumberFormat="1" applyFont="1" applyFill="1" applyBorder="1"/>
    <xf numFmtId="3" fontId="6" fillId="6" borderId="3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1" fillId="0" borderId="19" xfId="0" applyNumberFormat="1" applyFont="1" applyBorder="1"/>
    <xf numFmtId="3" fontId="3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/>
    <xf numFmtId="3" fontId="29" fillId="0" borderId="13" xfId="0" applyNumberFormat="1" applyFont="1" applyBorder="1"/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3" fillId="2" borderId="15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3" fontId="30" fillId="0" borderId="13" xfId="0" applyNumberFormat="1" applyFont="1" applyBorder="1"/>
    <xf numFmtId="3" fontId="0" fillId="0" borderId="15" xfId="0" applyNumberFormat="1" applyFont="1" applyBorder="1"/>
    <xf numFmtId="3" fontId="6" fillId="7" borderId="22" xfId="0" applyNumberFormat="1" applyFont="1" applyFill="1" applyBorder="1" applyAlignment="1">
      <alignment horizontal="right"/>
    </xf>
    <xf numFmtId="3" fontId="0" fillId="0" borderId="13" xfId="0" applyNumberFormat="1" applyBorder="1"/>
    <xf numFmtId="3" fontId="0" fillId="0" borderId="3" xfId="0" applyNumberFormat="1" applyFont="1" applyBorder="1"/>
    <xf numFmtId="3" fontId="0" fillId="0" borderId="13" xfId="0" applyNumberFormat="1" applyFont="1" applyBorder="1"/>
    <xf numFmtId="3" fontId="1" fillId="0" borderId="13" xfId="0" applyNumberFormat="1" applyFont="1" applyBorder="1"/>
    <xf numFmtId="3" fontId="0" fillId="0" borderId="15" xfId="0" applyNumberFormat="1" applyBorder="1"/>
    <xf numFmtId="3" fontId="6" fillId="2" borderId="13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0" fillId="0" borderId="16" xfId="0" applyNumberFormat="1" applyFont="1" applyBorder="1"/>
    <xf numFmtId="3" fontId="6" fillId="8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6" fillId="5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10" borderId="4" xfId="0" applyNumberFormat="1" applyFont="1" applyFill="1" applyBorder="1" applyAlignment="1">
      <alignment horizontal="right" vertical="center"/>
    </xf>
    <xf numFmtId="3" fontId="11" fillId="1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left" vertical="center"/>
    </xf>
    <xf numFmtId="3" fontId="3" fillId="2" borderId="39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6" fillId="8" borderId="13" xfId="0" applyNumberFormat="1" applyFont="1" applyFill="1" applyBorder="1" applyAlignment="1">
      <alignment horizontal="right" vertical="center"/>
    </xf>
    <xf numFmtId="3" fontId="6" fillId="9" borderId="13" xfId="0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vertical="center"/>
    </xf>
    <xf numFmtId="3" fontId="6" fillId="4" borderId="13" xfId="0" applyNumberFormat="1" applyFont="1" applyFill="1" applyBorder="1" applyAlignment="1">
      <alignment vertical="center"/>
    </xf>
    <xf numFmtId="3" fontId="6" fillId="10" borderId="13" xfId="0" applyNumberFormat="1" applyFont="1" applyFill="1" applyBorder="1" applyAlignment="1">
      <alignment horizontal="right" vertical="center"/>
    </xf>
    <xf numFmtId="3" fontId="11" fillId="10" borderId="1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/>
    </xf>
    <xf numFmtId="3" fontId="6" fillId="4" borderId="41" xfId="0" applyNumberFormat="1" applyFont="1" applyFill="1" applyBorder="1" applyAlignment="1">
      <alignment horizontal="right" vertical="center"/>
    </xf>
    <xf numFmtId="3" fontId="6" fillId="2" borderId="36" xfId="0" applyNumberFormat="1" applyFont="1" applyFill="1" applyBorder="1" applyAlignment="1">
      <alignment horizontal="right" vertical="center"/>
    </xf>
    <xf numFmtId="3" fontId="6" fillId="0" borderId="42" xfId="0" applyNumberFormat="1" applyFont="1" applyFill="1" applyBorder="1" applyAlignment="1">
      <alignment horizontal="center" vertical="center"/>
    </xf>
    <xf numFmtId="3" fontId="26" fillId="3" borderId="34" xfId="0" applyNumberFormat="1" applyFont="1" applyFill="1" applyBorder="1" applyAlignment="1">
      <alignment horizontal="right" vertical="center"/>
    </xf>
    <xf numFmtId="3" fontId="26" fillId="3" borderId="40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/>
    </xf>
    <xf numFmtId="3" fontId="6" fillId="5" borderId="23" xfId="0" applyNumberFormat="1" applyFont="1" applyFill="1" applyBorder="1" applyAlignment="1">
      <alignment horizontal="right"/>
    </xf>
    <xf numFmtId="3" fontId="6" fillId="6" borderId="13" xfId="0" applyNumberFormat="1" applyFont="1" applyFill="1" applyBorder="1" applyAlignment="1">
      <alignment horizontal="right"/>
    </xf>
    <xf numFmtId="3" fontId="6" fillId="6" borderId="43" xfId="0" applyNumberFormat="1" applyFont="1" applyFill="1" applyBorder="1" applyAlignment="1">
      <alignment horizontal="right"/>
    </xf>
    <xf numFmtId="3" fontId="29" fillId="0" borderId="20" xfId="0" applyNumberFormat="1" applyFont="1" applyFill="1" applyBorder="1"/>
    <xf numFmtId="3" fontId="1" fillId="0" borderId="20" xfId="0" applyNumberFormat="1" applyFont="1" applyBorder="1"/>
    <xf numFmtId="3" fontId="3" fillId="2" borderId="13" xfId="0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 wrapText="1" shrinkToFit="1"/>
    </xf>
    <xf numFmtId="3" fontId="29" fillId="0" borderId="15" xfId="0" applyNumberFormat="1" applyFont="1" applyFill="1" applyBorder="1"/>
    <xf numFmtId="3" fontId="29" fillId="0" borderId="16" xfId="0" applyNumberFormat="1" applyFont="1" applyFill="1" applyBorder="1"/>
    <xf numFmtId="3" fontId="9" fillId="0" borderId="4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0" fontId="11" fillId="0" borderId="14" xfId="0" quotePrefix="1" applyFont="1" applyFill="1" applyBorder="1" applyAlignment="1">
      <alignment horizontal="left" vertical="center"/>
    </xf>
    <xf numFmtId="0" fontId="11" fillId="0" borderId="15" xfId="0" quotePrefix="1" applyFont="1" applyFill="1" applyBorder="1" applyAlignment="1">
      <alignment horizontal="left" vertical="center"/>
    </xf>
    <xf numFmtId="0" fontId="16" fillId="0" borderId="44" xfId="0" quotePrefix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3" fontId="9" fillId="0" borderId="15" xfId="0" applyNumberFormat="1" applyFont="1" applyFill="1" applyBorder="1" applyAlignment="1">
      <alignment horizontal="right" wrapText="1"/>
    </xf>
    <xf numFmtId="0" fontId="11" fillId="4" borderId="21" xfId="0" quotePrefix="1" applyFont="1" applyFill="1" applyBorder="1" applyAlignment="1">
      <alignment horizontal="left" vertical="center"/>
    </xf>
    <xf numFmtId="0" fontId="11" fillId="4" borderId="22" xfId="0" quotePrefix="1" applyFont="1" applyFill="1" applyBorder="1" applyAlignment="1">
      <alignment horizontal="left" vertical="center"/>
    </xf>
    <xf numFmtId="0" fontId="16" fillId="4" borderId="22" xfId="0" quotePrefix="1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center"/>
    </xf>
    <xf numFmtId="0" fontId="11" fillId="4" borderId="22" xfId="0" applyFont="1" applyFill="1" applyBorder="1" applyAlignment="1"/>
    <xf numFmtId="3" fontId="11" fillId="4" borderId="22" xfId="0" applyNumberFormat="1" applyFont="1" applyFill="1" applyBorder="1" applyAlignment="1">
      <alignment horizontal="right"/>
    </xf>
    <xf numFmtId="3" fontId="11" fillId="4" borderId="22" xfId="0" applyNumberFormat="1" applyFont="1" applyFill="1" applyBorder="1" applyAlignment="1"/>
    <xf numFmtId="3" fontId="11" fillId="4" borderId="23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33" fillId="0" borderId="5" xfId="0" applyFont="1" applyBorder="1" applyAlignment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9" xfId="0" applyNumberFormat="1" applyFont="1" applyFill="1" applyBorder="1" applyAlignment="1" applyProtection="1">
      <alignment horizontal="center" vertical="center" wrapText="1"/>
    </xf>
    <xf numFmtId="0" fontId="6" fillId="3" borderId="30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1" fillId="10" borderId="28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10" borderId="28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26" fillId="3" borderId="32" xfId="0" applyNumberFormat="1" applyFont="1" applyFill="1" applyBorder="1" applyAlignment="1" applyProtection="1">
      <alignment horizontal="center" vertical="center" wrapText="1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26" fillId="3" borderId="34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37" xfId="0" applyNumberFormat="1" applyFont="1" applyFill="1" applyBorder="1" applyAlignment="1" applyProtection="1">
      <alignment horizontal="center" vertical="center" wrapText="1"/>
    </xf>
    <xf numFmtId="0" fontId="6" fillId="2" borderId="38" xfId="0" applyNumberFormat="1" applyFont="1" applyFill="1" applyBorder="1" applyAlignment="1" applyProtection="1">
      <alignment horizontal="center" vertical="center" wrapText="1"/>
    </xf>
    <xf numFmtId="0" fontId="6" fillId="2" borderId="39" xfId="0" applyNumberFormat="1" applyFont="1" applyFill="1" applyBorder="1" applyAlignment="1" applyProtection="1">
      <alignment horizontal="center" vertical="center" wrapText="1"/>
    </xf>
    <xf numFmtId="0" fontId="11" fillId="2" borderId="29" xfId="0" quotePrefix="1" applyFont="1" applyFill="1" applyBorder="1" applyAlignment="1">
      <alignment horizontal="center" vertical="center"/>
    </xf>
    <xf numFmtId="0" fontId="11" fillId="2" borderId="30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28" fillId="2" borderId="35" xfId="0" applyNumberFormat="1" applyFont="1" applyFill="1" applyBorder="1" applyAlignment="1" applyProtection="1">
      <alignment horizontal="center" vertical="center" wrapText="1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9" borderId="2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9"/>
  <sheetViews>
    <sheetView workbookViewId="0">
      <selection activeCell="B2" sqref="B2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305" t="s">
        <v>108</v>
      </c>
      <c r="C1" s="305"/>
      <c r="D1" s="305"/>
      <c r="E1" s="305"/>
      <c r="F1" s="305"/>
      <c r="G1" s="305"/>
      <c r="H1" s="305"/>
      <c r="I1" s="305"/>
      <c r="J1" s="305"/>
      <c r="K1" s="305"/>
    </row>
    <row r="2" spans="2:11" ht="18" customHeight="1"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2:11" ht="15.75" customHeight="1">
      <c r="B3" s="305" t="s">
        <v>11</v>
      </c>
      <c r="C3" s="305"/>
      <c r="D3" s="305"/>
      <c r="E3" s="305"/>
      <c r="F3" s="305"/>
      <c r="G3" s="305"/>
      <c r="H3" s="305"/>
      <c r="I3" s="305"/>
      <c r="J3" s="305"/>
      <c r="K3" s="305"/>
    </row>
    <row r="4" spans="2:11" ht="36" customHeight="1">
      <c r="B4" s="315"/>
      <c r="C4" s="315"/>
      <c r="D4" s="315"/>
      <c r="E4" s="26"/>
      <c r="F4" s="26"/>
      <c r="G4" s="26"/>
      <c r="H4" s="26"/>
      <c r="I4" s="28"/>
      <c r="J4" s="28"/>
      <c r="K4" s="27"/>
    </row>
    <row r="5" spans="2:11" ht="18" customHeight="1">
      <c r="B5" s="305" t="s">
        <v>30</v>
      </c>
      <c r="C5" s="305"/>
      <c r="D5" s="305"/>
      <c r="E5" s="305"/>
      <c r="F5" s="305"/>
      <c r="G5" s="305"/>
      <c r="H5" s="305"/>
      <c r="I5" s="305"/>
      <c r="J5" s="305"/>
      <c r="K5" s="305"/>
    </row>
    <row r="6" spans="2:11" ht="18" customHeight="1">
      <c r="B6" s="29"/>
      <c r="C6" s="30"/>
      <c r="D6" s="30"/>
      <c r="E6" s="30"/>
      <c r="F6" s="30"/>
      <c r="G6" s="30"/>
      <c r="H6" s="30"/>
      <c r="I6" s="30"/>
      <c r="J6" s="30"/>
      <c r="K6" s="27"/>
    </row>
    <row r="7" spans="2:11">
      <c r="B7" s="312" t="s">
        <v>90</v>
      </c>
      <c r="C7" s="312"/>
      <c r="D7" s="312"/>
      <c r="E7" s="312"/>
      <c r="F7" s="312"/>
      <c r="G7" s="31"/>
      <c r="H7" s="31"/>
      <c r="I7" s="31"/>
      <c r="J7" s="32"/>
      <c r="K7" s="27"/>
    </row>
    <row r="8" spans="2:11" ht="25.5">
      <c r="B8" s="298" t="s">
        <v>6</v>
      </c>
      <c r="C8" s="299"/>
      <c r="D8" s="299"/>
      <c r="E8" s="299"/>
      <c r="F8" s="300"/>
      <c r="G8" s="145" t="s">
        <v>89</v>
      </c>
      <c r="H8" s="1" t="s">
        <v>85</v>
      </c>
      <c r="I8" s="145" t="s">
        <v>86</v>
      </c>
      <c r="J8" s="1" t="s">
        <v>87</v>
      </c>
      <c r="K8" s="1" t="s">
        <v>88</v>
      </c>
    </row>
    <row r="9" spans="2:11" s="18" customFormat="1" ht="11.25">
      <c r="B9" s="301">
        <v>1</v>
      </c>
      <c r="C9" s="301"/>
      <c r="D9" s="301"/>
      <c r="E9" s="301"/>
      <c r="F9" s="302"/>
      <c r="G9" s="17">
        <v>2</v>
      </c>
      <c r="H9" s="16">
        <v>3</v>
      </c>
      <c r="I9" s="16">
        <v>4</v>
      </c>
      <c r="J9" s="16">
        <v>5</v>
      </c>
      <c r="K9" s="16">
        <v>6</v>
      </c>
    </row>
    <row r="10" spans="2:11">
      <c r="B10" s="309" t="s">
        <v>0</v>
      </c>
      <c r="C10" s="310"/>
      <c r="D10" s="310"/>
      <c r="E10" s="310"/>
      <c r="F10" s="311"/>
      <c r="G10" s="11">
        <f>SUM(G11:G12)</f>
        <v>213692</v>
      </c>
      <c r="H10" s="11">
        <f t="shared" ref="H10:K10" si="0">SUM(H11:H12)</f>
        <v>247486</v>
      </c>
      <c r="I10" s="11">
        <f t="shared" si="0"/>
        <v>309276</v>
      </c>
      <c r="J10" s="11">
        <f t="shared" si="0"/>
        <v>300860</v>
      </c>
      <c r="K10" s="11">
        <f t="shared" si="0"/>
        <v>301704</v>
      </c>
    </row>
    <row r="11" spans="2:11">
      <c r="B11" s="292" t="s">
        <v>24</v>
      </c>
      <c r="C11" s="293"/>
      <c r="D11" s="293"/>
      <c r="E11" s="293"/>
      <c r="F11" s="308"/>
      <c r="G11" s="12">
        <v>213692</v>
      </c>
      <c r="H11" s="12">
        <v>247486</v>
      </c>
      <c r="I11" s="12">
        <v>309276</v>
      </c>
      <c r="J11" s="12">
        <v>300860</v>
      </c>
      <c r="K11" s="12">
        <v>301704</v>
      </c>
    </row>
    <row r="12" spans="2:11">
      <c r="B12" s="313" t="s">
        <v>29</v>
      </c>
      <c r="C12" s="308"/>
      <c r="D12" s="308"/>
      <c r="E12" s="308"/>
      <c r="F12" s="308"/>
      <c r="G12" s="12">
        <v>0</v>
      </c>
      <c r="H12" s="12">
        <v>0</v>
      </c>
      <c r="I12" s="12">
        <v>0</v>
      </c>
      <c r="J12" s="12"/>
      <c r="K12" s="12"/>
    </row>
    <row r="13" spans="2:11">
      <c r="B13" s="13" t="s">
        <v>1</v>
      </c>
      <c r="C13" s="20"/>
      <c r="D13" s="20"/>
      <c r="E13" s="20"/>
      <c r="F13" s="20"/>
      <c r="G13" s="11">
        <f>SUM(G14:G15)</f>
        <v>212486</v>
      </c>
      <c r="H13" s="11">
        <f t="shared" ref="H13:K13" si="1">SUM(H14:H15)</f>
        <v>254122</v>
      </c>
      <c r="I13" s="11">
        <f t="shared" si="1"/>
        <v>315912</v>
      </c>
      <c r="J13" s="11">
        <f t="shared" si="1"/>
        <v>300860</v>
      </c>
      <c r="K13" s="11">
        <f t="shared" si="1"/>
        <v>301704</v>
      </c>
    </row>
    <row r="14" spans="2:11">
      <c r="B14" s="306" t="s">
        <v>25</v>
      </c>
      <c r="C14" s="293"/>
      <c r="D14" s="293"/>
      <c r="E14" s="293"/>
      <c r="F14" s="293"/>
      <c r="G14" s="12">
        <v>167906</v>
      </c>
      <c r="H14" s="12">
        <v>177748</v>
      </c>
      <c r="I14" s="12">
        <v>252394</v>
      </c>
      <c r="J14" s="12">
        <v>244878</v>
      </c>
      <c r="K14" s="12">
        <v>245722</v>
      </c>
    </row>
    <row r="15" spans="2:11">
      <c r="B15" s="307" t="s">
        <v>26</v>
      </c>
      <c r="C15" s="308"/>
      <c r="D15" s="308"/>
      <c r="E15" s="308"/>
      <c r="F15" s="308"/>
      <c r="G15" s="167">
        <v>44580</v>
      </c>
      <c r="H15" s="167">
        <v>76374</v>
      </c>
      <c r="I15" s="167">
        <v>63518</v>
      </c>
      <c r="J15" s="12">
        <v>55982</v>
      </c>
      <c r="K15" s="12">
        <v>55982</v>
      </c>
    </row>
    <row r="16" spans="2:11">
      <c r="B16" s="314" t="s">
        <v>31</v>
      </c>
      <c r="C16" s="310"/>
      <c r="D16" s="310"/>
      <c r="E16" s="310"/>
      <c r="F16" s="310"/>
      <c r="G16" s="11">
        <f>G10-G13</f>
        <v>1206</v>
      </c>
      <c r="H16" s="11">
        <f t="shared" ref="H16:K16" si="2">H10-H13</f>
        <v>-6636</v>
      </c>
      <c r="I16" s="11">
        <f t="shared" si="2"/>
        <v>-6636</v>
      </c>
      <c r="J16" s="11">
        <f t="shared" si="2"/>
        <v>0</v>
      </c>
      <c r="K16" s="11">
        <f t="shared" si="2"/>
        <v>0</v>
      </c>
    </row>
    <row r="17" spans="1:42" ht="18">
      <c r="B17" s="26"/>
      <c r="C17" s="33"/>
      <c r="D17" s="33"/>
      <c r="E17" s="33"/>
      <c r="F17" s="33"/>
      <c r="G17" s="33"/>
      <c r="H17" s="33"/>
      <c r="I17" s="34"/>
      <c r="J17" s="34"/>
      <c r="K17" s="34"/>
    </row>
    <row r="18" spans="1:42" ht="18" customHeight="1">
      <c r="B18" s="312" t="s">
        <v>91</v>
      </c>
      <c r="C18" s="312"/>
      <c r="D18" s="312"/>
      <c r="E18" s="312"/>
      <c r="F18" s="312"/>
      <c r="G18" s="33"/>
      <c r="H18" s="33"/>
      <c r="I18" s="34"/>
      <c r="J18" s="34"/>
      <c r="K18" s="34"/>
    </row>
    <row r="19" spans="1:42" ht="25.5">
      <c r="B19" s="298" t="s">
        <v>6</v>
      </c>
      <c r="C19" s="299"/>
      <c r="D19" s="299"/>
      <c r="E19" s="299"/>
      <c r="F19" s="300"/>
      <c r="G19" s="145" t="s">
        <v>89</v>
      </c>
      <c r="H19" s="1" t="s">
        <v>85</v>
      </c>
      <c r="I19" s="145" t="s">
        <v>86</v>
      </c>
      <c r="J19" s="1" t="s">
        <v>87</v>
      </c>
      <c r="K19" s="1" t="s">
        <v>88</v>
      </c>
    </row>
    <row r="20" spans="1:42" s="18" customFormat="1">
      <c r="B20" s="301">
        <v>1</v>
      </c>
      <c r="C20" s="301"/>
      <c r="D20" s="301"/>
      <c r="E20" s="301"/>
      <c r="F20" s="302"/>
      <c r="G20" s="17">
        <v>2</v>
      </c>
      <c r="H20" s="16">
        <v>3</v>
      </c>
      <c r="I20" s="16">
        <v>4</v>
      </c>
      <c r="J20" s="16">
        <v>5</v>
      </c>
      <c r="K20" s="16">
        <v>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18"/>
      <c r="B21" s="292" t="s">
        <v>27</v>
      </c>
      <c r="C21" s="303"/>
      <c r="D21" s="303"/>
      <c r="E21" s="303"/>
      <c r="F21" s="304"/>
      <c r="G21" s="167">
        <v>0</v>
      </c>
      <c r="H21" s="167">
        <v>0</v>
      </c>
      <c r="I21" s="167">
        <v>0</v>
      </c>
      <c r="J21" s="12"/>
      <c r="K21" s="12"/>
    </row>
    <row r="22" spans="1:42">
      <c r="A22" s="18"/>
      <c r="B22" s="292" t="s">
        <v>28</v>
      </c>
      <c r="C22" s="293"/>
      <c r="D22" s="293"/>
      <c r="E22" s="293"/>
      <c r="F22" s="293"/>
      <c r="G22" s="167">
        <v>0</v>
      </c>
      <c r="H22" s="167">
        <v>0</v>
      </c>
      <c r="I22" s="167">
        <v>0</v>
      </c>
      <c r="J22" s="12"/>
      <c r="K22" s="12"/>
    </row>
    <row r="23" spans="1:42" s="21" customFormat="1" ht="15" customHeight="1">
      <c r="A23" s="18"/>
      <c r="B23" s="295" t="s">
        <v>92</v>
      </c>
      <c r="C23" s="296"/>
      <c r="D23" s="296"/>
      <c r="E23" s="296"/>
      <c r="F23" s="297"/>
      <c r="G23" s="11">
        <f>G21-G22</f>
        <v>0</v>
      </c>
      <c r="H23" s="11">
        <f t="shared" ref="H23:K23" si="3">H21-H22</f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1" customFormat="1" ht="15" customHeight="1">
      <c r="A24" s="18"/>
      <c r="B24" s="295" t="s">
        <v>93</v>
      </c>
      <c r="C24" s="296"/>
      <c r="D24" s="296"/>
      <c r="E24" s="296"/>
      <c r="F24" s="297"/>
      <c r="G24" s="11">
        <f>G16+G23</f>
        <v>1206</v>
      </c>
      <c r="H24" s="11">
        <f>H16+H23</f>
        <v>-6636</v>
      </c>
      <c r="I24" s="11">
        <f t="shared" ref="I24:K24" si="4">I16+I23</f>
        <v>-6636</v>
      </c>
      <c r="J24" s="11">
        <f t="shared" si="4"/>
        <v>0</v>
      </c>
      <c r="K24" s="11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ht="15.75">
      <c r="B25" s="35"/>
      <c r="C25" s="36"/>
      <c r="D25" s="36"/>
      <c r="E25" s="36"/>
      <c r="F25" s="36"/>
      <c r="G25" s="37"/>
      <c r="H25" s="37"/>
      <c r="I25" s="37"/>
      <c r="J25" s="37"/>
      <c r="K25" s="27"/>
    </row>
    <row r="26" spans="1:42" ht="18" customHeight="1">
      <c r="B26" s="312" t="s">
        <v>94</v>
      </c>
      <c r="C26" s="312"/>
      <c r="D26" s="312"/>
      <c r="E26" s="312"/>
      <c r="F26" s="312"/>
      <c r="G26" s="33"/>
      <c r="H26" s="33"/>
      <c r="I26" s="34"/>
      <c r="J26" s="34"/>
      <c r="K26" s="34"/>
    </row>
    <row r="27" spans="1:42" ht="25.5">
      <c r="B27" s="298" t="s">
        <v>6</v>
      </c>
      <c r="C27" s="299"/>
      <c r="D27" s="299"/>
      <c r="E27" s="299"/>
      <c r="F27" s="300"/>
      <c r="G27" s="145" t="s">
        <v>89</v>
      </c>
      <c r="H27" s="1" t="s">
        <v>85</v>
      </c>
      <c r="I27" s="145" t="s">
        <v>86</v>
      </c>
      <c r="J27" s="1" t="s">
        <v>87</v>
      </c>
      <c r="K27" s="1" t="s">
        <v>88</v>
      </c>
    </row>
    <row r="28" spans="1:42" s="18" customFormat="1">
      <c r="B28" s="301">
        <v>1</v>
      </c>
      <c r="C28" s="301"/>
      <c r="D28" s="301"/>
      <c r="E28" s="301"/>
      <c r="F28" s="302"/>
      <c r="G28" s="17">
        <v>2</v>
      </c>
      <c r="H28" s="16">
        <v>3</v>
      </c>
      <c r="I28" s="16">
        <v>4</v>
      </c>
      <c r="J28" s="16">
        <v>5</v>
      </c>
      <c r="K28" s="16">
        <v>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ht="15.75" customHeight="1">
      <c r="A29" s="18"/>
      <c r="B29" s="292" t="s">
        <v>96</v>
      </c>
      <c r="C29" s="303"/>
      <c r="D29" s="303"/>
      <c r="E29" s="303"/>
      <c r="F29" s="304"/>
      <c r="G29" s="167">
        <v>18313</v>
      </c>
      <c r="H29" s="167">
        <v>6636</v>
      </c>
      <c r="I29" s="167">
        <v>6636</v>
      </c>
      <c r="J29" s="12"/>
      <c r="K29" s="12"/>
    </row>
    <row r="30" spans="1:42">
      <c r="A30" s="18"/>
      <c r="B30" s="292" t="s">
        <v>97</v>
      </c>
      <c r="C30" s="293"/>
      <c r="D30" s="293"/>
      <c r="E30" s="293"/>
      <c r="F30" s="293"/>
      <c r="G30" s="167">
        <v>19519</v>
      </c>
      <c r="H30" s="167">
        <v>6636</v>
      </c>
      <c r="I30" s="167">
        <v>0</v>
      </c>
      <c r="J30" s="12"/>
      <c r="K30" s="12"/>
    </row>
    <row r="31" spans="1:42" s="21" customFormat="1" ht="41.25" customHeight="1">
      <c r="A31" s="18"/>
      <c r="B31" s="295" t="s">
        <v>98</v>
      </c>
      <c r="C31" s="296"/>
      <c r="D31" s="296"/>
      <c r="E31" s="296"/>
      <c r="F31" s="297"/>
      <c r="G31" s="11">
        <f>G24+G29-G30</f>
        <v>0</v>
      </c>
      <c r="H31" s="11">
        <f t="shared" ref="H31:K31" si="5">H24+H29-H30</f>
        <v>-6636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ht="15" customHeight="1"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1:42" ht="18" customHeight="1">
      <c r="B33" s="294" t="s">
        <v>95</v>
      </c>
      <c r="C33" s="294"/>
      <c r="D33" s="294"/>
      <c r="E33" s="294"/>
      <c r="F33" s="294"/>
      <c r="G33" s="146"/>
      <c r="H33" s="146"/>
      <c r="I33" s="146"/>
      <c r="J33" s="146"/>
      <c r="K33" s="146"/>
    </row>
    <row r="34" spans="1:42" ht="25.5">
      <c r="B34" s="298" t="s">
        <v>6</v>
      </c>
      <c r="C34" s="299"/>
      <c r="D34" s="299"/>
      <c r="E34" s="299"/>
      <c r="F34" s="300"/>
      <c r="G34" s="145" t="s">
        <v>89</v>
      </c>
      <c r="H34" s="1" t="s">
        <v>85</v>
      </c>
      <c r="I34" s="145" t="s">
        <v>86</v>
      </c>
      <c r="J34" s="1" t="s">
        <v>87</v>
      </c>
      <c r="K34" s="1" t="s">
        <v>88</v>
      </c>
    </row>
    <row r="35" spans="1:42" s="18" customFormat="1">
      <c r="B35" s="301">
        <v>1</v>
      </c>
      <c r="C35" s="301"/>
      <c r="D35" s="301"/>
      <c r="E35" s="301"/>
      <c r="F35" s="302"/>
      <c r="G35" s="17">
        <v>2</v>
      </c>
      <c r="H35" s="16">
        <v>3</v>
      </c>
      <c r="I35" s="16">
        <v>4</v>
      </c>
      <c r="J35" s="16">
        <v>5</v>
      </c>
      <c r="K35" s="16">
        <v>6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ht="15.75" customHeight="1">
      <c r="A36" s="18"/>
      <c r="B36" s="292" t="s">
        <v>96</v>
      </c>
      <c r="C36" s="303"/>
      <c r="D36" s="303"/>
      <c r="E36" s="303"/>
      <c r="F36" s="304"/>
      <c r="G36" s="167">
        <v>0</v>
      </c>
      <c r="H36" s="167">
        <v>0</v>
      </c>
      <c r="I36" s="167">
        <v>0</v>
      </c>
      <c r="J36" s="12"/>
      <c r="K36" s="12"/>
    </row>
    <row r="37" spans="1:42" ht="25.5" customHeight="1">
      <c r="A37" s="18"/>
      <c r="B37" s="292" t="s">
        <v>99</v>
      </c>
      <c r="C37" s="293"/>
      <c r="D37" s="293"/>
      <c r="E37" s="293"/>
      <c r="F37" s="293"/>
      <c r="G37" s="167">
        <v>0</v>
      </c>
      <c r="H37" s="167">
        <v>0</v>
      </c>
      <c r="I37" s="167">
        <v>0</v>
      </c>
      <c r="J37" s="12"/>
      <c r="K37" s="12"/>
    </row>
    <row r="38" spans="1:42" s="21" customFormat="1" ht="15" customHeight="1">
      <c r="A38" s="18"/>
      <c r="B38" s="289" t="s">
        <v>100</v>
      </c>
      <c r="C38" s="290"/>
      <c r="D38" s="290"/>
      <c r="E38" s="290"/>
      <c r="F38" s="291"/>
      <c r="G38" s="12">
        <f>G36-G37</f>
        <v>0</v>
      </c>
      <c r="H38" s="12">
        <f t="shared" ref="H38:I38" si="6">H36-H37</f>
        <v>0</v>
      </c>
      <c r="I38" s="12">
        <f t="shared" si="6"/>
        <v>0</v>
      </c>
      <c r="J38" s="12"/>
      <c r="K38" s="1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1" customFormat="1" ht="15" customHeight="1">
      <c r="A39" s="18"/>
      <c r="B39" s="292" t="s">
        <v>97</v>
      </c>
      <c r="C39" s="293"/>
      <c r="D39" s="293"/>
      <c r="E39" s="293"/>
      <c r="F39" s="293"/>
      <c r="G39" s="12">
        <v>0</v>
      </c>
      <c r="H39" s="12">
        <v>0</v>
      </c>
      <c r="I39" s="12">
        <v>0</v>
      </c>
      <c r="J39" s="12"/>
      <c r="K39" s="1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</sheetData>
  <mergeCells count="33">
    <mergeCell ref="B26:F26"/>
    <mergeCell ref="B27:F27"/>
    <mergeCell ref="B28:F28"/>
    <mergeCell ref="B29:F29"/>
    <mergeCell ref="B30:F30"/>
    <mergeCell ref="B18:F18"/>
    <mergeCell ref="B16:F16"/>
    <mergeCell ref="B4:D4"/>
    <mergeCell ref="B24:F24"/>
    <mergeCell ref="B19:F19"/>
    <mergeCell ref="B20:F20"/>
    <mergeCell ref="B22:F22"/>
    <mergeCell ref="B23:F23"/>
    <mergeCell ref="B21:F21"/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  <mergeCell ref="B38:F38"/>
    <mergeCell ref="B39:F39"/>
    <mergeCell ref="B33:F33"/>
    <mergeCell ref="B31:F31"/>
    <mergeCell ref="B34:F34"/>
    <mergeCell ref="B35:F35"/>
    <mergeCell ref="B36:F36"/>
    <mergeCell ref="B37:F37"/>
  </mergeCells>
  <pageMargins left="0.7" right="0.7" top="0.75" bottom="0.75" header="0.3" footer="0.3"/>
  <pageSetup paperSize="9"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6"/>
  <sheetViews>
    <sheetView workbookViewId="0">
      <selection activeCell="L39" sqref="L39"/>
    </sheetView>
  </sheetViews>
  <sheetFormatPr defaultRowHeight="15"/>
  <cols>
    <col min="2" max="2" width="7.42578125" bestFit="1" customWidth="1"/>
    <col min="3" max="3" width="8.42578125" style="19" bestFit="1" customWidth="1"/>
    <col min="4" max="4" width="5.42578125" style="39" bestFit="1" customWidth="1"/>
    <col min="5" max="5" width="7.5703125" customWidth="1"/>
    <col min="6" max="6" width="47" customWidth="1"/>
    <col min="7" max="7" width="25.28515625" style="41" customWidth="1"/>
    <col min="8" max="9" width="25.28515625" customWidth="1"/>
    <col min="10" max="11" width="15.7109375" customWidth="1"/>
  </cols>
  <sheetData>
    <row r="1" spans="2:11" ht="18" customHeight="1">
      <c r="B1" s="2"/>
      <c r="C1" s="10"/>
      <c r="D1" s="38"/>
      <c r="E1" s="10"/>
      <c r="F1" s="2"/>
      <c r="G1" s="40"/>
      <c r="H1" s="2"/>
      <c r="I1" s="2"/>
      <c r="J1" s="2"/>
    </row>
    <row r="2" spans="2:11" ht="15.75" customHeight="1">
      <c r="B2" s="322" t="s">
        <v>11</v>
      </c>
      <c r="C2" s="322"/>
      <c r="D2" s="322"/>
      <c r="E2" s="322"/>
      <c r="F2" s="322"/>
      <c r="G2" s="322"/>
      <c r="H2" s="322"/>
      <c r="I2" s="322"/>
      <c r="J2" s="322"/>
      <c r="K2" s="322"/>
    </row>
    <row r="3" spans="2:11" ht="18.75">
      <c r="B3" s="2"/>
      <c r="C3" s="10"/>
      <c r="D3" s="38"/>
      <c r="E3" s="10"/>
      <c r="F3" s="2"/>
      <c r="G3" s="40"/>
      <c r="H3" s="2"/>
      <c r="I3" s="3"/>
      <c r="J3" s="3"/>
    </row>
    <row r="4" spans="2:11" ht="18" customHeight="1">
      <c r="B4" s="322" t="s">
        <v>32</v>
      </c>
      <c r="C4" s="322"/>
      <c r="D4" s="322"/>
      <c r="E4" s="322"/>
      <c r="F4" s="322"/>
      <c r="G4" s="322"/>
      <c r="H4" s="322"/>
      <c r="I4" s="322"/>
      <c r="J4" s="322"/>
      <c r="K4" s="322"/>
    </row>
    <row r="5" spans="2:11" ht="18.75">
      <c r="B5" s="2"/>
      <c r="C5" s="10"/>
      <c r="D5" s="38"/>
      <c r="E5" s="10"/>
      <c r="F5" s="2"/>
      <c r="G5" s="40"/>
      <c r="H5" s="2"/>
      <c r="I5" s="3"/>
      <c r="J5" s="3"/>
    </row>
    <row r="6" spans="2:11" ht="15.75" customHeight="1">
      <c r="B6" s="322" t="s">
        <v>101</v>
      </c>
      <c r="C6" s="322"/>
      <c r="D6" s="322"/>
      <c r="E6" s="322"/>
      <c r="F6" s="322"/>
      <c r="G6" s="322"/>
      <c r="H6" s="322"/>
      <c r="I6" s="322"/>
      <c r="J6" s="322"/>
      <c r="K6" s="322"/>
    </row>
    <row r="7" spans="2:11" ht="19.5" thickBot="1">
      <c r="B7" s="2"/>
      <c r="C7" s="10"/>
      <c r="D7" s="38"/>
      <c r="E7" s="10"/>
      <c r="F7" s="2"/>
      <c r="G7" s="40"/>
      <c r="H7" s="2"/>
      <c r="I7" s="3"/>
      <c r="J7" s="3"/>
    </row>
    <row r="8" spans="2:11" ht="25.5">
      <c r="B8" s="316" t="s">
        <v>6</v>
      </c>
      <c r="C8" s="317"/>
      <c r="D8" s="317"/>
      <c r="E8" s="317"/>
      <c r="F8" s="318"/>
      <c r="G8" s="253" t="s">
        <v>89</v>
      </c>
      <c r="H8" s="253" t="s">
        <v>85</v>
      </c>
      <c r="I8" s="253" t="s">
        <v>86</v>
      </c>
      <c r="J8" s="253" t="s">
        <v>87</v>
      </c>
      <c r="K8" s="254" t="s">
        <v>88</v>
      </c>
    </row>
    <row r="9" spans="2:11" ht="16.5" customHeight="1" thickBot="1">
      <c r="B9" s="319">
        <v>1</v>
      </c>
      <c r="C9" s="320"/>
      <c r="D9" s="320"/>
      <c r="E9" s="320"/>
      <c r="F9" s="321"/>
      <c r="G9" s="53">
        <v>2</v>
      </c>
      <c r="H9" s="53">
        <v>3</v>
      </c>
      <c r="I9" s="53">
        <v>4</v>
      </c>
      <c r="J9" s="53">
        <v>5</v>
      </c>
      <c r="K9" s="54">
        <v>6</v>
      </c>
    </row>
    <row r="10" spans="2:11" s="19" customFormat="1" ht="15.75" thickBot="1">
      <c r="B10" s="51"/>
      <c r="C10" s="60"/>
      <c r="D10" s="61"/>
      <c r="E10" s="60"/>
      <c r="F10" s="60" t="s">
        <v>15</v>
      </c>
      <c r="G10" s="168">
        <f>G11</f>
        <v>213692</v>
      </c>
      <c r="H10" s="168">
        <f>H11</f>
        <v>247486</v>
      </c>
      <c r="I10" s="168">
        <f>I11</f>
        <v>309276</v>
      </c>
      <c r="J10" s="168">
        <f t="shared" ref="J10:K10" si="0">J11</f>
        <v>300860</v>
      </c>
      <c r="K10" s="262">
        <f t="shared" si="0"/>
        <v>301704</v>
      </c>
    </row>
    <row r="11" spans="2:11" s="19" customFormat="1" ht="15.75" customHeight="1">
      <c r="B11" s="67">
        <v>6</v>
      </c>
      <c r="C11" s="68"/>
      <c r="D11" s="69"/>
      <c r="E11" s="68"/>
      <c r="F11" s="68" t="s">
        <v>2</v>
      </c>
      <c r="G11" s="169">
        <f>G12+G13+G14+G15+G16</f>
        <v>213692</v>
      </c>
      <c r="H11" s="169">
        <f>H12+H13+H14+H15+H16</f>
        <v>247486</v>
      </c>
      <c r="I11" s="169">
        <f>I12+I13+I14+I15+I16</f>
        <v>309276</v>
      </c>
      <c r="J11" s="169">
        <f t="shared" ref="J11:K11" si="1">J12+J13+J14+J15+J16</f>
        <v>300860</v>
      </c>
      <c r="K11" s="264">
        <f t="shared" si="1"/>
        <v>301704</v>
      </c>
    </row>
    <row r="12" spans="2:11" s="19" customFormat="1" ht="25.5">
      <c r="B12" s="123"/>
      <c r="C12" s="124">
        <v>63</v>
      </c>
      <c r="D12" s="147"/>
      <c r="E12" s="148"/>
      <c r="F12" s="148" t="s">
        <v>16</v>
      </c>
      <c r="G12" s="175">
        <v>47332</v>
      </c>
      <c r="H12" s="175">
        <v>68193</v>
      </c>
      <c r="I12" s="175">
        <v>78160</v>
      </c>
      <c r="J12" s="177">
        <v>76699</v>
      </c>
      <c r="K12" s="178">
        <v>76840</v>
      </c>
    </row>
    <row r="13" spans="2:11" s="19" customFormat="1">
      <c r="B13" s="149"/>
      <c r="C13" s="150">
        <v>64</v>
      </c>
      <c r="D13" s="151"/>
      <c r="E13" s="152"/>
      <c r="F13" s="152" t="s">
        <v>34</v>
      </c>
      <c r="G13" s="261">
        <v>0</v>
      </c>
      <c r="H13" s="261">
        <v>27</v>
      </c>
      <c r="I13" s="261">
        <v>27</v>
      </c>
      <c r="J13" s="261">
        <v>27</v>
      </c>
      <c r="K13" s="273">
        <v>27</v>
      </c>
    </row>
    <row r="14" spans="2:11" s="19" customFormat="1" ht="30" customHeight="1">
      <c r="B14" s="149"/>
      <c r="C14" s="150">
        <v>65</v>
      </c>
      <c r="D14" s="153"/>
      <c r="E14" s="153"/>
      <c r="F14" s="154" t="s">
        <v>107</v>
      </c>
      <c r="G14" s="272">
        <v>5172</v>
      </c>
      <c r="H14" s="272">
        <v>7499</v>
      </c>
      <c r="I14" s="272">
        <v>7500</v>
      </c>
      <c r="J14" s="177">
        <v>7500</v>
      </c>
      <c r="K14" s="178">
        <v>7500</v>
      </c>
    </row>
    <row r="15" spans="2:11" s="19" customFormat="1" ht="25.5">
      <c r="B15" s="149"/>
      <c r="C15" s="155">
        <v>66</v>
      </c>
      <c r="D15" s="153"/>
      <c r="E15" s="153"/>
      <c r="F15" s="148" t="s">
        <v>17</v>
      </c>
      <c r="G15" s="175">
        <v>727</v>
      </c>
      <c r="H15" s="175">
        <v>3982</v>
      </c>
      <c r="I15" s="175">
        <v>3982</v>
      </c>
      <c r="J15" s="175">
        <v>3982</v>
      </c>
      <c r="K15" s="274">
        <v>3982</v>
      </c>
    </row>
    <row r="16" spans="2:11" s="19" customFormat="1" ht="34.5" customHeight="1" thickBot="1">
      <c r="B16" s="275"/>
      <c r="C16" s="276">
        <v>67</v>
      </c>
      <c r="D16" s="277"/>
      <c r="E16" s="278"/>
      <c r="F16" s="279" t="s">
        <v>35</v>
      </c>
      <c r="G16" s="280">
        <v>160461</v>
      </c>
      <c r="H16" s="280">
        <v>167785</v>
      </c>
      <c r="I16" s="280">
        <v>219607</v>
      </c>
      <c r="J16" s="270">
        <v>212652</v>
      </c>
      <c r="K16" s="271">
        <v>213355</v>
      </c>
    </row>
    <row r="17" spans="2:11" s="19" customFormat="1">
      <c r="B17" s="76"/>
      <c r="C17" s="76"/>
      <c r="D17" s="77"/>
      <c r="E17" s="78"/>
      <c r="F17" s="79"/>
      <c r="G17" s="170"/>
      <c r="H17" s="171"/>
      <c r="I17" s="172"/>
      <c r="J17" s="173"/>
      <c r="K17" s="173"/>
    </row>
    <row r="18" spans="2:11" s="19" customFormat="1" ht="15.75" thickBot="1">
      <c r="B18" s="76"/>
      <c r="C18" s="76"/>
      <c r="D18" s="77"/>
      <c r="E18" s="78"/>
      <c r="F18" s="79"/>
      <c r="G18" s="170"/>
      <c r="H18" s="171"/>
      <c r="I18" s="172"/>
      <c r="J18" s="173"/>
      <c r="K18" s="173"/>
    </row>
    <row r="19" spans="2:11" s="19" customFormat="1" ht="15.75" thickBot="1">
      <c r="B19" s="281"/>
      <c r="C19" s="282">
        <v>92</v>
      </c>
      <c r="D19" s="283"/>
      <c r="E19" s="284"/>
      <c r="F19" s="285" t="s">
        <v>47</v>
      </c>
      <c r="G19" s="286">
        <v>19519</v>
      </c>
      <c r="H19" s="287">
        <v>6636</v>
      </c>
      <c r="I19" s="287">
        <v>6636</v>
      </c>
      <c r="J19" s="287"/>
      <c r="K19" s="288"/>
    </row>
    <row r="20" spans="2:11">
      <c r="B20" s="75"/>
      <c r="C20" s="76"/>
      <c r="D20" s="77"/>
      <c r="E20" s="78"/>
      <c r="F20" s="79"/>
      <c r="G20" s="80"/>
      <c r="H20" s="56"/>
      <c r="I20" s="57"/>
      <c r="J20" s="81"/>
      <c r="K20" s="81"/>
    </row>
    <row r="21" spans="2:11">
      <c r="B21" s="75"/>
      <c r="C21" s="76"/>
      <c r="D21" s="77"/>
      <c r="E21" s="78"/>
      <c r="F21" s="79"/>
      <c r="G21" s="80"/>
      <c r="H21" s="56"/>
      <c r="I21" s="57"/>
      <c r="J21" s="81"/>
      <c r="K21" s="81"/>
    </row>
    <row r="22" spans="2:11">
      <c r="B22" s="75"/>
      <c r="C22" s="76"/>
      <c r="D22" s="77"/>
      <c r="E22" s="78"/>
      <c r="F22" s="79"/>
      <c r="G22" s="80"/>
      <c r="H22" s="56"/>
      <c r="I22" s="57"/>
      <c r="J22" s="81"/>
      <c r="K22" s="81"/>
    </row>
    <row r="23" spans="2:11">
      <c r="B23" s="75"/>
      <c r="C23" s="76"/>
      <c r="D23" s="77"/>
      <c r="E23" s="78"/>
      <c r="F23" s="79"/>
      <c r="G23" s="80"/>
      <c r="H23" s="56"/>
      <c r="I23" s="57"/>
      <c r="J23" s="81"/>
      <c r="K23" s="81"/>
    </row>
    <row r="24" spans="2:11" ht="15.75" customHeight="1" thickBot="1"/>
    <row r="25" spans="2:11" ht="25.5">
      <c r="B25" s="316" t="s">
        <v>6</v>
      </c>
      <c r="C25" s="317"/>
      <c r="D25" s="317"/>
      <c r="E25" s="317"/>
      <c r="F25" s="318"/>
      <c r="G25" s="253" t="s">
        <v>89</v>
      </c>
      <c r="H25" s="253" t="s">
        <v>85</v>
      </c>
      <c r="I25" s="253" t="s">
        <v>86</v>
      </c>
      <c r="J25" s="253" t="s">
        <v>87</v>
      </c>
      <c r="K25" s="254" t="s">
        <v>88</v>
      </c>
    </row>
    <row r="26" spans="2:11" ht="12.75" customHeight="1" thickBot="1">
      <c r="B26" s="319">
        <v>1</v>
      </c>
      <c r="C26" s="320"/>
      <c r="D26" s="320"/>
      <c r="E26" s="320"/>
      <c r="F26" s="321"/>
      <c r="G26" s="53">
        <v>2</v>
      </c>
      <c r="H26" s="53">
        <v>3</v>
      </c>
      <c r="I26" s="53">
        <v>4</v>
      </c>
      <c r="J26" s="53">
        <v>5</v>
      </c>
      <c r="K26" s="54">
        <v>6</v>
      </c>
    </row>
    <row r="27" spans="2:11" s="19" customFormat="1" ht="15.75" thickBot="1">
      <c r="B27" s="51"/>
      <c r="C27" s="60"/>
      <c r="D27" s="61"/>
      <c r="E27" s="60"/>
      <c r="F27" s="60" t="s">
        <v>7</v>
      </c>
      <c r="G27" s="168">
        <f>G28+G33</f>
        <v>212486</v>
      </c>
      <c r="H27" s="168">
        <f>H28+H33</f>
        <v>254122</v>
      </c>
      <c r="I27" s="168">
        <f>I28+I33</f>
        <v>315912</v>
      </c>
      <c r="J27" s="168">
        <f t="shared" ref="J27:K27" si="2">J28+J33</f>
        <v>300860</v>
      </c>
      <c r="K27" s="262">
        <f t="shared" si="2"/>
        <v>301704</v>
      </c>
    </row>
    <row r="28" spans="2:11" s="19" customFormat="1">
      <c r="B28" s="67">
        <v>3</v>
      </c>
      <c r="C28" s="68"/>
      <c r="D28" s="69"/>
      <c r="E28" s="68"/>
      <c r="F28" s="68" t="s">
        <v>3</v>
      </c>
      <c r="G28" s="169">
        <f>G29+G30+G31</f>
        <v>167906</v>
      </c>
      <c r="H28" s="169">
        <f>H29+H30+H31</f>
        <v>177748</v>
      </c>
      <c r="I28" s="169">
        <f>I29+I30+I31</f>
        <v>252394</v>
      </c>
      <c r="J28" s="169">
        <f t="shared" ref="J28:K28" si="3">J29+J30+J31</f>
        <v>244878</v>
      </c>
      <c r="K28" s="264">
        <f t="shared" si="3"/>
        <v>245722</v>
      </c>
    </row>
    <row r="29" spans="2:11" s="19" customFormat="1">
      <c r="B29" s="123"/>
      <c r="C29" s="148">
        <v>31</v>
      </c>
      <c r="D29" s="147"/>
      <c r="E29" s="148"/>
      <c r="F29" s="148" t="s">
        <v>4</v>
      </c>
      <c r="G29" s="175">
        <v>142092</v>
      </c>
      <c r="H29" s="175">
        <v>142743</v>
      </c>
      <c r="I29" s="175">
        <v>210527</v>
      </c>
      <c r="J29" s="177">
        <v>203011</v>
      </c>
      <c r="K29" s="178">
        <v>203855</v>
      </c>
    </row>
    <row r="30" spans="2:11" s="19" customFormat="1">
      <c r="B30" s="149"/>
      <c r="C30" s="156">
        <v>32</v>
      </c>
      <c r="D30" s="153"/>
      <c r="E30" s="153"/>
      <c r="F30" s="156" t="s">
        <v>12</v>
      </c>
      <c r="G30" s="175">
        <v>24799</v>
      </c>
      <c r="H30" s="175">
        <v>33751</v>
      </c>
      <c r="I30" s="175">
        <v>40600</v>
      </c>
      <c r="J30" s="177">
        <v>40600</v>
      </c>
      <c r="K30" s="265">
        <v>40600</v>
      </c>
    </row>
    <row r="31" spans="2:11">
      <c r="B31" s="125"/>
      <c r="C31" s="156">
        <v>34</v>
      </c>
      <c r="D31" s="157"/>
      <c r="E31" s="158"/>
      <c r="F31" s="159" t="s">
        <v>36</v>
      </c>
      <c r="G31" s="261">
        <v>1015</v>
      </c>
      <c r="H31" s="261">
        <v>1254</v>
      </c>
      <c r="I31" s="261">
        <v>1267</v>
      </c>
      <c r="J31" s="177">
        <v>1267</v>
      </c>
      <c r="K31" s="178">
        <v>1267</v>
      </c>
    </row>
    <row r="32" spans="2:11">
      <c r="B32" s="125"/>
      <c r="C32" s="156"/>
      <c r="D32" s="153"/>
      <c r="E32" s="160"/>
      <c r="F32" s="160"/>
      <c r="G32" s="175"/>
      <c r="H32" s="175"/>
      <c r="I32" s="176"/>
      <c r="J32" s="177"/>
      <c r="K32" s="178"/>
    </row>
    <row r="33" spans="2:11" s="19" customFormat="1">
      <c r="B33" s="63">
        <v>4</v>
      </c>
      <c r="C33" s="64"/>
      <c r="D33" s="65"/>
      <c r="E33" s="64"/>
      <c r="F33" s="66" t="s">
        <v>5</v>
      </c>
      <c r="G33" s="179">
        <f>G34</f>
        <v>44580</v>
      </c>
      <c r="H33" s="179">
        <f t="shared" ref="H33:K33" si="4">H34</f>
        <v>76374</v>
      </c>
      <c r="I33" s="179">
        <f t="shared" si="4"/>
        <v>63518</v>
      </c>
      <c r="J33" s="179">
        <f t="shared" si="4"/>
        <v>55982</v>
      </c>
      <c r="K33" s="263">
        <f t="shared" si="4"/>
        <v>55982</v>
      </c>
    </row>
    <row r="34" spans="2:11" s="19" customFormat="1" ht="18" customHeight="1" thickBot="1">
      <c r="B34" s="123"/>
      <c r="C34" s="148">
        <v>42</v>
      </c>
      <c r="D34" s="147"/>
      <c r="E34" s="148"/>
      <c r="F34" s="174" t="s">
        <v>37</v>
      </c>
      <c r="G34" s="269">
        <v>44580</v>
      </c>
      <c r="H34" s="269">
        <v>76374</v>
      </c>
      <c r="I34" s="269">
        <v>63518</v>
      </c>
      <c r="J34" s="270">
        <v>55982</v>
      </c>
      <c r="K34" s="271">
        <v>55982</v>
      </c>
    </row>
    <row r="35" spans="2:11">
      <c r="B35" s="58"/>
      <c r="C35" s="89"/>
      <c r="D35" s="77"/>
      <c r="E35" s="90"/>
      <c r="F35" s="91"/>
      <c r="G35" s="92"/>
      <c r="H35" s="57"/>
      <c r="I35" s="57"/>
      <c r="J35" s="126"/>
      <c r="K35" s="81"/>
    </row>
    <row r="36" spans="2:11">
      <c r="B36" s="58"/>
      <c r="C36" s="89"/>
      <c r="D36" s="77"/>
      <c r="E36" s="90"/>
      <c r="F36" s="91"/>
      <c r="G36" s="92"/>
      <c r="H36" s="57"/>
      <c r="I36" s="57"/>
      <c r="J36" s="126"/>
      <c r="K36" s="81"/>
    </row>
  </sheetData>
  <mergeCells count="7">
    <mergeCell ref="B8:F8"/>
    <mergeCell ref="B9:F9"/>
    <mergeCell ref="B25:F25"/>
    <mergeCell ref="B26:F26"/>
    <mergeCell ref="B2:K2"/>
    <mergeCell ref="B4:K4"/>
    <mergeCell ref="B6:K6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2"/>
  <sheetViews>
    <sheetView workbookViewId="0">
      <selection activeCell="G43" sqref="G43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22" t="s">
        <v>102</v>
      </c>
      <c r="C2" s="322"/>
      <c r="D2" s="322"/>
      <c r="E2" s="322"/>
      <c r="F2" s="322"/>
      <c r="G2" s="322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53" t="s">
        <v>89</v>
      </c>
      <c r="D4" s="253" t="s">
        <v>85</v>
      </c>
      <c r="E4" s="253" t="s">
        <v>86</v>
      </c>
      <c r="F4" s="253" t="s">
        <v>87</v>
      </c>
      <c r="G4" s="254" t="s">
        <v>88</v>
      </c>
    </row>
    <row r="5" spans="2:7" ht="15.75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4">
        <v>6</v>
      </c>
    </row>
    <row r="6" spans="2:7" s="19" customFormat="1" ht="15.75" thickBot="1">
      <c r="B6" s="51" t="s">
        <v>21</v>
      </c>
      <c r="C6" s="168">
        <f>C7+C10+C13+C16+C20</f>
        <v>213692</v>
      </c>
      <c r="D6" s="168">
        <f>D7+D10+D13+D16+D20</f>
        <v>247486</v>
      </c>
      <c r="E6" s="168">
        <f>E7+E10+E13+E16+E20</f>
        <v>309276</v>
      </c>
      <c r="F6" s="168">
        <f t="shared" ref="F6:G6" si="0">F7+F10+F13+F16+F20</f>
        <v>300860</v>
      </c>
      <c r="G6" s="262">
        <f t="shared" si="0"/>
        <v>301704</v>
      </c>
    </row>
    <row r="7" spans="2:7" s="19" customFormat="1">
      <c r="B7" s="50" t="s">
        <v>19</v>
      </c>
      <c r="C7" s="180">
        <f>C8</f>
        <v>160461</v>
      </c>
      <c r="D7" s="180">
        <f>D8</f>
        <v>167785</v>
      </c>
      <c r="E7" s="181">
        <f>E8</f>
        <v>219607</v>
      </c>
      <c r="F7" s="181">
        <f t="shared" ref="F7:G7" si="1">F8</f>
        <v>212652</v>
      </c>
      <c r="G7" s="266">
        <f t="shared" si="1"/>
        <v>213355</v>
      </c>
    </row>
    <row r="8" spans="2:7">
      <c r="B8" s="44" t="s">
        <v>39</v>
      </c>
      <c r="C8" s="182">
        <f>' Račun prihoda i rashoda'!G16</f>
        <v>160461</v>
      </c>
      <c r="D8" s="182">
        <f>' Račun prihoda i rashoda'!H16</f>
        <v>167785</v>
      </c>
      <c r="E8" s="182">
        <f>' Račun prihoda i rashoda'!I16</f>
        <v>219607</v>
      </c>
      <c r="F8" s="182">
        <f>' Račun prihoda i rashoda'!J16</f>
        <v>212652</v>
      </c>
      <c r="G8" s="267">
        <f>' Račun prihoda i rashoda'!K16</f>
        <v>213355</v>
      </c>
    </row>
    <row r="9" spans="2:7">
      <c r="B9" s="45"/>
      <c r="C9" s="182"/>
      <c r="D9" s="182"/>
      <c r="E9" s="185"/>
      <c r="F9" s="183"/>
      <c r="G9" s="184"/>
    </row>
    <row r="10" spans="2:7" s="19" customFormat="1">
      <c r="B10" s="43" t="s">
        <v>18</v>
      </c>
      <c r="C10" s="186">
        <f>C11</f>
        <v>0</v>
      </c>
      <c r="D10" s="186">
        <f>D11</f>
        <v>27</v>
      </c>
      <c r="E10" s="187">
        <f>E11</f>
        <v>27</v>
      </c>
      <c r="F10" s="187">
        <f t="shared" ref="F10:G10" si="2">F11</f>
        <v>27</v>
      </c>
      <c r="G10" s="196">
        <f t="shared" si="2"/>
        <v>27</v>
      </c>
    </row>
    <row r="11" spans="2:7">
      <c r="B11" s="46" t="s">
        <v>59</v>
      </c>
      <c r="C11" s="182">
        <f>' Račun prihoda i rashoda'!G13</f>
        <v>0</v>
      </c>
      <c r="D11" s="182">
        <f>' Račun prihoda i rashoda'!H13</f>
        <v>27</v>
      </c>
      <c r="E11" s="182">
        <f>' Račun prihoda i rashoda'!I13</f>
        <v>27</v>
      </c>
      <c r="F11" s="182">
        <f>' Račun prihoda i rashoda'!J13</f>
        <v>27</v>
      </c>
      <c r="G11" s="267">
        <f>' Račun prihoda i rashoda'!K13</f>
        <v>27</v>
      </c>
    </row>
    <row r="12" spans="2:7">
      <c r="B12" s="43"/>
      <c r="C12" s="182"/>
      <c r="D12" s="182"/>
      <c r="E12" s="185"/>
      <c r="F12" s="183"/>
      <c r="G12" s="184"/>
    </row>
    <row r="13" spans="2:7" s="19" customFormat="1">
      <c r="B13" s="47" t="s">
        <v>38</v>
      </c>
      <c r="C13" s="186">
        <f>C14</f>
        <v>5172</v>
      </c>
      <c r="D13" s="186">
        <f>D14</f>
        <v>7499</v>
      </c>
      <c r="E13" s="187">
        <f>E14</f>
        <v>7500</v>
      </c>
      <c r="F13" s="187">
        <f t="shared" ref="F13:G13" si="3">F14</f>
        <v>7500</v>
      </c>
      <c r="G13" s="196">
        <f t="shared" si="3"/>
        <v>7500</v>
      </c>
    </row>
    <row r="14" spans="2:7">
      <c r="B14" s="46" t="s">
        <v>40</v>
      </c>
      <c r="C14" s="182">
        <f>' Račun prihoda i rashoda'!G14</f>
        <v>5172</v>
      </c>
      <c r="D14" s="182">
        <f>' Račun prihoda i rashoda'!H14</f>
        <v>7499</v>
      </c>
      <c r="E14" s="182">
        <f>' Račun prihoda i rashoda'!I14</f>
        <v>7500</v>
      </c>
      <c r="F14" s="182">
        <f>' Račun prihoda i rashoda'!J14</f>
        <v>7500</v>
      </c>
      <c r="G14" s="267">
        <f>' Račun prihoda i rashoda'!K14</f>
        <v>7500</v>
      </c>
    </row>
    <row r="15" spans="2:7">
      <c r="B15" s="46"/>
      <c r="C15" s="182"/>
      <c r="D15" s="182"/>
      <c r="E15" s="185"/>
      <c r="F15" s="183"/>
      <c r="G15" s="184"/>
    </row>
    <row r="16" spans="2:7" s="19" customFormat="1">
      <c r="B16" s="47" t="s">
        <v>41</v>
      </c>
      <c r="C16" s="186">
        <f>C17+C18</f>
        <v>47332</v>
      </c>
      <c r="D16" s="186">
        <f t="shared" ref="D16:G16" si="4">D17+D18</f>
        <v>68193</v>
      </c>
      <c r="E16" s="186">
        <f t="shared" si="4"/>
        <v>78160</v>
      </c>
      <c r="F16" s="186">
        <f t="shared" si="4"/>
        <v>76699</v>
      </c>
      <c r="G16" s="198">
        <f t="shared" si="4"/>
        <v>76840</v>
      </c>
    </row>
    <row r="17" spans="2:7">
      <c r="B17" s="46" t="s">
        <v>70</v>
      </c>
      <c r="C17" s="182">
        <v>0</v>
      </c>
      <c r="D17" s="182">
        <v>1991</v>
      </c>
      <c r="E17" s="182">
        <v>2000</v>
      </c>
      <c r="F17" s="182">
        <v>2000</v>
      </c>
      <c r="G17" s="267">
        <v>2000</v>
      </c>
    </row>
    <row r="18" spans="2:7" ht="25.5">
      <c r="B18" s="46" t="s">
        <v>71</v>
      </c>
      <c r="C18" s="182">
        <v>47332</v>
      </c>
      <c r="D18" s="182">
        <v>66202</v>
      </c>
      <c r="E18" s="182">
        <v>76160</v>
      </c>
      <c r="F18" s="182">
        <v>74699</v>
      </c>
      <c r="G18" s="267">
        <v>74840</v>
      </c>
    </row>
    <row r="19" spans="2:7">
      <c r="B19" s="46"/>
      <c r="C19" s="182"/>
      <c r="D19" s="182"/>
      <c r="E19" s="185"/>
      <c r="F19" s="183"/>
      <c r="G19" s="184"/>
    </row>
    <row r="20" spans="2:7" s="19" customFormat="1">
      <c r="B20" s="47" t="s">
        <v>43</v>
      </c>
      <c r="C20" s="186">
        <f>C21</f>
        <v>727</v>
      </c>
      <c r="D20" s="186">
        <f>D21</f>
        <v>3982</v>
      </c>
      <c r="E20" s="186">
        <f t="shared" ref="E20:G20" si="5">E21</f>
        <v>3982</v>
      </c>
      <c r="F20" s="186">
        <f t="shared" si="5"/>
        <v>3982</v>
      </c>
      <c r="G20" s="198">
        <f t="shared" si="5"/>
        <v>3982</v>
      </c>
    </row>
    <row r="21" spans="2:7" ht="15.75" thickBot="1">
      <c r="B21" s="62" t="s">
        <v>69</v>
      </c>
      <c r="C21" s="188">
        <f>' Račun prihoda i rashoda'!G15</f>
        <v>727</v>
      </c>
      <c r="D21" s="188">
        <f>' Račun prihoda i rashoda'!H15</f>
        <v>3982</v>
      </c>
      <c r="E21" s="188">
        <f>' Račun prihoda i rashoda'!I15</f>
        <v>3982</v>
      </c>
      <c r="F21" s="188">
        <f>' Račun prihoda i rashoda'!J15</f>
        <v>3982</v>
      </c>
      <c r="G21" s="268">
        <f>' Račun prihoda i rashoda'!K15</f>
        <v>3982</v>
      </c>
    </row>
    <row r="22" spans="2:7">
      <c r="B22" s="58"/>
      <c r="C22" s="56"/>
      <c r="D22" s="56"/>
      <c r="E22" s="57"/>
      <c r="F22" s="57"/>
      <c r="G22" s="57"/>
    </row>
    <row r="23" spans="2:7" ht="15.75" thickBot="1">
      <c r="B23" s="55"/>
      <c r="C23" s="56"/>
      <c r="D23" s="56"/>
      <c r="E23" s="57"/>
      <c r="F23" s="57"/>
      <c r="G23" s="57"/>
    </row>
    <row r="24" spans="2:7" s="19" customFormat="1" ht="15.75" customHeight="1" thickBot="1">
      <c r="B24" s="51" t="s">
        <v>20</v>
      </c>
      <c r="C24" s="168">
        <f>C25+C28+C31++C34+C38+C42</f>
        <v>212486</v>
      </c>
      <c r="D24" s="168">
        <f>D25+D28+D31+D34+D38+D41</f>
        <v>254122</v>
      </c>
      <c r="E24" s="168">
        <f>E25+E28+E31+E34+E38+E41</f>
        <v>315912</v>
      </c>
      <c r="F24" s="168">
        <f>F25+F28+F31+F34+F38+F41</f>
        <v>300860</v>
      </c>
      <c r="G24" s="262">
        <f t="shared" ref="G24" si="6">G25+G28+G31+G34+G38+G41</f>
        <v>301704</v>
      </c>
    </row>
    <row r="25" spans="2:7" s="19" customFormat="1" ht="15.75" customHeight="1">
      <c r="B25" s="82" t="s">
        <v>19</v>
      </c>
      <c r="C25" s="180">
        <f>C26</f>
        <v>160461</v>
      </c>
      <c r="D25" s="180">
        <f>D26</f>
        <v>167785</v>
      </c>
      <c r="E25" s="181">
        <f>E26</f>
        <v>219607</v>
      </c>
      <c r="F25" s="181">
        <f t="shared" ref="F25:G25" si="7">F26</f>
        <v>212652</v>
      </c>
      <c r="G25" s="266">
        <f t="shared" si="7"/>
        <v>213355</v>
      </c>
    </row>
    <row r="26" spans="2:7">
      <c r="B26" s="70" t="s">
        <v>39</v>
      </c>
      <c r="C26" s="182">
        <v>160461</v>
      </c>
      <c r="D26" s="182">
        <v>167785</v>
      </c>
      <c r="E26" s="185">
        <v>219607</v>
      </c>
      <c r="F26" s="183">
        <v>212652</v>
      </c>
      <c r="G26" s="184">
        <v>213355</v>
      </c>
    </row>
    <row r="27" spans="2:7">
      <c r="B27" s="83"/>
      <c r="C27" s="182"/>
      <c r="D27" s="182"/>
      <c r="E27" s="185"/>
      <c r="F27" s="183"/>
      <c r="G27" s="184"/>
    </row>
    <row r="28" spans="2:7" s="19" customFormat="1">
      <c r="B28" s="84" t="s">
        <v>18</v>
      </c>
      <c r="C28" s="186">
        <f>C29</f>
        <v>0</v>
      </c>
      <c r="D28" s="186">
        <f>D29</f>
        <v>27</v>
      </c>
      <c r="E28" s="187">
        <f>E29</f>
        <v>27</v>
      </c>
      <c r="F28" s="187">
        <f t="shared" ref="F28:G28" si="8">F29</f>
        <v>27</v>
      </c>
      <c r="G28" s="196">
        <f t="shared" si="8"/>
        <v>27</v>
      </c>
    </row>
    <row r="29" spans="2:7">
      <c r="B29" s="85" t="s">
        <v>59</v>
      </c>
      <c r="C29" s="182">
        <v>0</v>
      </c>
      <c r="D29" s="182">
        <v>27</v>
      </c>
      <c r="E29" s="182">
        <v>27</v>
      </c>
      <c r="F29" s="182">
        <v>27</v>
      </c>
      <c r="G29" s="267">
        <v>27</v>
      </c>
    </row>
    <row r="30" spans="2:7">
      <c r="B30" s="84"/>
      <c r="C30" s="182"/>
      <c r="D30" s="182"/>
      <c r="E30" s="185"/>
      <c r="F30" s="183"/>
      <c r="G30" s="184"/>
    </row>
    <row r="31" spans="2:7" s="19" customFormat="1">
      <c r="B31" s="84" t="s">
        <v>38</v>
      </c>
      <c r="C31" s="186">
        <f>C32</f>
        <v>3352</v>
      </c>
      <c r="D31" s="186">
        <f>D32</f>
        <v>7499</v>
      </c>
      <c r="E31" s="187">
        <f>E32</f>
        <v>7500</v>
      </c>
      <c r="F31" s="187">
        <f t="shared" ref="F31:G31" si="9">F32</f>
        <v>7500</v>
      </c>
      <c r="G31" s="196">
        <f t="shared" si="9"/>
        <v>7500</v>
      </c>
    </row>
    <row r="32" spans="2:7">
      <c r="B32" s="85" t="s">
        <v>40</v>
      </c>
      <c r="C32" s="182">
        <v>3352</v>
      </c>
      <c r="D32" s="182">
        <v>7499</v>
      </c>
      <c r="E32" s="185">
        <v>7500</v>
      </c>
      <c r="F32" s="185">
        <v>7500</v>
      </c>
      <c r="G32" s="193">
        <v>7500</v>
      </c>
    </row>
    <row r="33" spans="2:7">
      <c r="B33" s="85"/>
      <c r="C33" s="182"/>
      <c r="D33" s="182"/>
      <c r="E33" s="185"/>
      <c r="F33" s="183"/>
      <c r="G33" s="184"/>
    </row>
    <row r="34" spans="2:7" s="19" customFormat="1">
      <c r="B34" s="84" t="s">
        <v>41</v>
      </c>
      <c r="C34" s="187">
        <f>C35+C36</f>
        <v>47332</v>
      </c>
      <c r="D34" s="187">
        <f t="shared" ref="D34:G34" si="10">D35+D36</f>
        <v>68193</v>
      </c>
      <c r="E34" s="187">
        <f t="shared" si="10"/>
        <v>78160</v>
      </c>
      <c r="F34" s="187">
        <f t="shared" si="10"/>
        <v>76699</v>
      </c>
      <c r="G34" s="196">
        <f t="shared" si="10"/>
        <v>76840</v>
      </c>
    </row>
    <row r="35" spans="2:7">
      <c r="B35" s="46" t="s">
        <v>70</v>
      </c>
      <c r="C35" s="185">
        <v>0</v>
      </c>
      <c r="D35" s="182">
        <v>1991</v>
      </c>
      <c r="E35" s="185">
        <v>2000</v>
      </c>
      <c r="F35" s="185">
        <v>2000</v>
      </c>
      <c r="G35" s="193">
        <v>2000</v>
      </c>
    </row>
    <row r="36" spans="2:7" ht="25.5">
      <c r="B36" s="46" t="s">
        <v>71</v>
      </c>
      <c r="C36" s="185">
        <v>47332</v>
      </c>
      <c r="D36" s="182">
        <v>66202</v>
      </c>
      <c r="E36" s="185">
        <v>76160</v>
      </c>
      <c r="F36" s="183">
        <v>74699</v>
      </c>
      <c r="G36" s="184">
        <v>74840</v>
      </c>
    </row>
    <row r="37" spans="2:7">
      <c r="B37" s="46"/>
      <c r="C37" s="185"/>
      <c r="D37" s="182"/>
      <c r="E37" s="185"/>
      <c r="F37" s="183"/>
      <c r="G37" s="184"/>
    </row>
    <row r="38" spans="2:7" s="19" customFormat="1">
      <c r="B38" s="84" t="s">
        <v>43</v>
      </c>
      <c r="C38" s="187">
        <f>C39</f>
        <v>727</v>
      </c>
      <c r="D38" s="186">
        <f>D39</f>
        <v>3982</v>
      </c>
      <c r="E38" s="186">
        <f t="shared" ref="E38:G38" si="11">E39</f>
        <v>3982</v>
      </c>
      <c r="F38" s="186">
        <f t="shared" si="11"/>
        <v>3982</v>
      </c>
      <c r="G38" s="198">
        <f t="shared" si="11"/>
        <v>3982</v>
      </c>
    </row>
    <row r="39" spans="2:7">
      <c r="B39" s="86" t="s">
        <v>44</v>
      </c>
      <c r="C39" s="185">
        <v>727</v>
      </c>
      <c r="D39" s="182">
        <v>3982</v>
      </c>
      <c r="E39" s="185">
        <v>3982</v>
      </c>
      <c r="F39" s="185">
        <v>3982</v>
      </c>
      <c r="G39" s="193">
        <v>3982</v>
      </c>
    </row>
    <row r="40" spans="2:7">
      <c r="B40" s="86"/>
      <c r="C40" s="185"/>
      <c r="D40" s="182"/>
      <c r="E40" s="185"/>
      <c r="F40" s="183"/>
      <c r="G40" s="184"/>
    </row>
    <row r="41" spans="2:7" s="19" customFormat="1">
      <c r="B41" s="84" t="s">
        <v>48</v>
      </c>
      <c r="C41" s="187">
        <f>C42</f>
        <v>614</v>
      </c>
      <c r="D41" s="186">
        <f>D42</f>
        <v>6636</v>
      </c>
      <c r="E41" s="187">
        <f>E42</f>
        <v>6636</v>
      </c>
      <c r="F41" s="189">
        <f>F42</f>
        <v>0</v>
      </c>
      <c r="G41" s="190">
        <f>G42</f>
        <v>0</v>
      </c>
    </row>
    <row r="42" spans="2:7" s="88" customFormat="1" ht="15.75" thickBot="1">
      <c r="B42" s="87" t="s">
        <v>49</v>
      </c>
      <c r="C42" s="191">
        <v>614</v>
      </c>
      <c r="D42" s="188">
        <v>6636</v>
      </c>
      <c r="E42" s="191">
        <v>6636</v>
      </c>
      <c r="F42" s="191">
        <v>0</v>
      </c>
      <c r="G42" s="200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D8" sqref="D8:G8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22" t="s">
        <v>103</v>
      </c>
      <c r="C2" s="322"/>
      <c r="D2" s="322"/>
      <c r="E2" s="322"/>
      <c r="F2" s="322"/>
      <c r="G2" s="322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2" t="s">
        <v>89</v>
      </c>
      <c r="D4" s="22" t="s">
        <v>85</v>
      </c>
      <c r="E4" s="22" t="s">
        <v>86</v>
      </c>
      <c r="F4" s="22" t="s">
        <v>87</v>
      </c>
      <c r="G4" s="22" t="s">
        <v>88</v>
      </c>
    </row>
    <row r="5" spans="2:7" ht="15.75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4">
        <v>6</v>
      </c>
    </row>
    <row r="6" spans="2:7" s="19" customFormat="1" ht="15.75" customHeight="1" thickBot="1">
      <c r="B6" s="72" t="s">
        <v>20</v>
      </c>
      <c r="C6" s="192">
        <f>C7</f>
        <v>212486</v>
      </c>
      <c r="D6" s="192">
        <f t="shared" ref="D6:G7" si="0">D7</f>
        <v>254122</v>
      </c>
      <c r="E6" s="192">
        <f t="shared" si="0"/>
        <v>315912</v>
      </c>
      <c r="F6" s="192">
        <f t="shared" si="0"/>
        <v>300860</v>
      </c>
      <c r="G6" s="192">
        <f t="shared" si="0"/>
        <v>301704</v>
      </c>
    </row>
    <row r="7" spans="2:7" s="19" customFormat="1" ht="15.75" customHeight="1">
      <c r="B7" s="50" t="s">
        <v>45</v>
      </c>
      <c r="C7" s="180">
        <f>C8</f>
        <v>212486</v>
      </c>
      <c r="D7" s="180">
        <f>D8</f>
        <v>254122</v>
      </c>
      <c r="E7" s="180">
        <f>E8</f>
        <v>315912</v>
      </c>
      <c r="F7" s="180">
        <f t="shared" si="0"/>
        <v>300860</v>
      </c>
      <c r="G7" s="180">
        <f t="shared" si="0"/>
        <v>301704</v>
      </c>
    </row>
    <row r="8" spans="2:7">
      <c r="B8" s="70" t="s">
        <v>46</v>
      </c>
      <c r="C8" s="182">
        <f>'Rashodi i prihodi prema izvoru'!C24</f>
        <v>212486</v>
      </c>
      <c r="D8" s="182">
        <f>'Rashodi i prihodi prema izvoru'!D24</f>
        <v>254122</v>
      </c>
      <c r="E8" s="182">
        <f>'Rashodi i prihodi prema izvoru'!E24</f>
        <v>315912</v>
      </c>
      <c r="F8" s="182">
        <f>'Rashodi i prihodi prema izvoru'!F24</f>
        <v>300860</v>
      </c>
      <c r="G8" s="182">
        <f>'Rashodi i prihodi prema izvoru'!G24</f>
        <v>301704</v>
      </c>
    </row>
    <row r="9" spans="2:7">
      <c r="B9" s="71"/>
      <c r="C9" s="182"/>
      <c r="D9" s="182"/>
      <c r="E9" s="185"/>
      <c r="F9" s="185"/>
      <c r="G9" s="193"/>
    </row>
  </sheetData>
  <mergeCells count="1">
    <mergeCell ref="B2:G2"/>
  </mergeCells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1"/>
  <sheetViews>
    <sheetView workbookViewId="0">
      <selection activeCell="G7" sqref="G7:K11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2:11" ht="18" customHeight="1">
      <c r="B2" s="322" t="s">
        <v>33</v>
      </c>
      <c r="C2" s="322"/>
      <c r="D2" s="322"/>
      <c r="E2" s="322"/>
      <c r="F2" s="322"/>
      <c r="G2" s="322"/>
      <c r="H2" s="322"/>
      <c r="I2" s="322"/>
      <c r="J2" s="322"/>
      <c r="K2" s="322"/>
    </row>
    <row r="3" spans="2:11" ht="15.75" customHeight="1">
      <c r="B3" s="322" t="s">
        <v>104</v>
      </c>
      <c r="C3" s="322"/>
      <c r="D3" s="322"/>
      <c r="E3" s="322"/>
      <c r="F3" s="322"/>
      <c r="G3" s="322"/>
      <c r="H3" s="322"/>
      <c r="I3" s="322"/>
      <c r="J3" s="322"/>
      <c r="K3" s="322"/>
    </row>
    <row r="4" spans="2:11" ht="18.75" thickBot="1">
      <c r="B4" s="10"/>
      <c r="C4" s="10"/>
      <c r="D4" s="10"/>
      <c r="E4" s="10"/>
      <c r="F4" s="10"/>
      <c r="G4" s="10"/>
      <c r="H4" s="10"/>
      <c r="I4" s="3"/>
      <c r="J4" s="3"/>
      <c r="K4" s="3"/>
    </row>
    <row r="5" spans="2:11" ht="25.5" customHeight="1">
      <c r="B5" s="316" t="s">
        <v>6</v>
      </c>
      <c r="C5" s="317"/>
      <c r="D5" s="317"/>
      <c r="E5" s="317"/>
      <c r="F5" s="318"/>
      <c r="G5" s="22" t="s">
        <v>89</v>
      </c>
      <c r="H5" s="22" t="s">
        <v>85</v>
      </c>
      <c r="I5" s="22" t="s">
        <v>86</v>
      </c>
      <c r="J5" s="22" t="s">
        <v>87</v>
      </c>
      <c r="K5" s="22" t="s">
        <v>88</v>
      </c>
    </row>
    <row r="6" spans="2:11">
      <c r="B6" s="323">
        <v>1</v>
      </c>
      <c r="C6" s="324"/>
      <c r="D6" s="324"/>
      <c r="E6" s="324"/>
      <c r="F6" s="325"/>
      <c r="G6" s="49">
        <v>2</v>
      </c>
      <c r="H6" s="49">
        <v>3</v>
      </c>
      <c r="I6" s="49">
        <v>4</v>
      </c>
      <c r="J6" s="127">
        <v>5</v>
      </c>
      <c r="K6" s="73">
        <v>6</v>
      </c>
    </row>
    <row r="7" spans="2:11" s="19" customFormat="1" ht="25.5">
      <c r="B7" s="43">
        <v>8</v>
      </c>
      <c r="C7" s="4"/>
      <c r="D7" s="4"/>
      <c r="E7" s="4"/>
      <c r="F7" s="4" t="s">
        <v>8</v>
      </c>
      <c r="G7" s="186">
        <f>G8</f>
        <v>0</v>
      </c>
      <c r="H7" s="186">
        <f t="shared" ref="H7:K7" si="0">H8</f>
        <v>0</v>
      </c>
      <c r="I7" s="186">
        <f t="shared" si="0"/>
        <v>0</v>
      </c>
      <c r="J7" s="186">
        <f t="shared" si="0"/>
        <v>0</v>
      </c>
      <c r="K7" s="186">
        <f t="shared" si="0"/>
        <v>0</v>
      </c>
    </row>
    <row r="8" spans="2:11">
      <c r="B8" s="43"/>
      <c r="C8" s="8">
        <v>84</v>
      </c>
      <c r="D8" s="8"/>
      <c r="E8" s="8"/>
      <c r="F8" s="8" t="s">
        <v>13</v>
      </c>
      <c r="G8" s="182">
        <v>0</v>
      </c>
      <c r="H8" s="182">
        <v>0</v>
      </c>
      <c r="I8" s="182">
        <v>0</v>
      </c>
      <c r="J8" s="194">
        <v>0</v>
      </c>
      <c r="K8" s="195">
        <v>0</v>
      </c>
    </row>
    <row r="9" spans="2:11">
      <c r="B9" s="59"/>
      <c r="C9" s="5"/>
      <c r="D9" s="5"/>
      <c r="E9" s="6"/>
      <c r="F9" s="9"/>
      <c r="G9" s="182"/>
      <c r="H9" s="182"/>
      <c r="I9" s="185"/>
      <c r="J9" s="185"/>
      <c r="K9" s="193"/>
    </row>
    <row r="10" spans="2:11" s="19" customFormat="1" ht="25.5">
      <c r="B10" s="74">
        <v>5</v>
      </c>
      <c r="C10" s="7"/>
      <c r="D10" s="7"/>
      <c r="E10" s="7"/>
      <c r="F10" s="14" t="s">
        <v>9</v>
      </c>
      <c r="G10" s="186">
        <f>G11</f>
        <v>0</v>
      </c>
      <c r="H10" s="186">
        <f t="shared" ref="H10:K10" si="1">H11</f>
        <v>0</v>
      </c>
      <c r="I10" s="186">
        <f t="shared" si="1"/>
        <v>0</v>
      </c>
      <c r="J10" s="186">
        <f t="shared" si="1"/>
        <v>0</v>
      </c>
      <c r="K10" s="186">
        <f t="shared" si="1"/>
        <v>0</v>
      </c>
    </row>
    <row r="11" spans="2:11" ht="25.5">
      <c r="B11" s="48"/>
      <c r="C11" s="8">
        <v>54</v>
      </c>
      <c r="D11" s="8"/>
      <c r="E11" s="8"/>
      <c r="F11" s="15" t="s">
        <v>14</v>
      </c>
      <c r="G11" s="182">
        <v>0</v>
      </c>
      <c r="H11" s="182">
        <v>0</v>
      </c>
      <c r="I11" s="182">
        <v>0</v>
      </c>
      <c r="J11" s="194">
        <v>0</v>
      </c>
      <c r="K11" s="195">
        <v>0</v>
      </c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6"/>
  <sheetViews>
    <sheetView workbookViewId="0">
      <selection activeCell="I32" sqref="I32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22" t="s">
        <v>105</v>
      </c>
      <c r="C2" s="322"/>
      <c r="D2" s="322"/>
      <c r="E2" s="322"/>
      <c r="F2" s="322"/>
      <c r="G2" s="322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53" t="s">
        <v>89</v>
      </c>
      <c r="D4" s="253" t="s">
        <v>85</v>
      </c>
      <c r="E4" s="253" t="s">
        <v>86</v>
      </c>
      <c r="F4" s="253" t="s">
        <v>87</v>
      </c>
      <c r="G4" s="254" t="s">
        <v>88</v>
      </c>
    </row>
    <row r="5" spans="2:7">
      <c r="B5" s="93">
        <v>1</v>
      </c>
      <c r="C5" s="53">
        <v>2</v>
      </c>
      <c r="D5" s="22">
        <v>3</v>
      </c>
      <c r="E5" s="22">
        <v>4</v>
      </c>
      <c r="F5" s="22">
        <v>5</v>
      </c>
      <c r="G5" s="94">
        <v>6</v>
      </c>
    </row>
    <row r="6" spans="2:7">
      <c r="B6" s="43" t="s">
        <v>22</v>
      </c>
      <c r="C6" s="186">
        <f>C7+C10+C13+C16+C19</f>
        <v>0</v>
      </c>
      <c r="D6" s="186">
        <f t="shared" ref="D6:G6" si="0">D7+D10+D13+D16+D19</f>
        <v>0</v>
      </c>
      <c r="E6" s="186">
        <f t="shared" si="0"/>
        <v>0</v>
      </c>
      <c r="F6" s="186">
        <f t="shared" si="0"/>
        <v>0</v>
      </c>
      <c r="G6" s="198">
        <f t="shared" si="0"/>
        <v>0</v>
      </c>
    </row>
    <row r="7" spans="2:7" s="19" customFormat="1">
      <c r="B7" s="50" t="s">
        <v>19</v>
      </c>
      <c r="C7" s="180">
        <f>C8</f>
        <v>0</v>
      </c>
      <c r="D7" s="180">
        <f t="shared" ref="D7:G7" si="1">D8</f>
        <v>0</v>
      </c>
      <c r="E7" s="180">
        <f t="shared" si="1"/>
        <v>0</v>
      </c>
      <c r="F7" s="180">
        <f t="shared" si="1"/>
        <v>0</v>
      </c>
      <c r="G7" s="199">
        <f t="shared" si="1"/>
        <v>0</v>
      </c>
    </row>
    <row r="8" spans="2:7">
      <c r="B8" s="44" t="s">
        <v>39</v>
      </c>
      <c r="C8" s="182">
        <v>0</v>
      </c>
      <c r="D8" s="182">
        <v>0</v>
      </c>
      <c r="E8" s="182">
        <v>0</v>
      </c>
      <c r="F8" s="194">
        <v>0</v>
      </c>
      <c r="G8" s="195">
        <v>0</v>
      </c>
    </row>
    <row r="9" spans="2:7">
      <c r="B9" s="45"/>
      <c r="C9" s="182"/>
      <c r="D9" s="182"/>
      <c r="E9" s="182"/>
      <c r="F9" s="185"/>
      <c r="G9" s="196"/>
    </row>
    <row r="10" spans="2:7" s="19" customFormat="1">
      <c r="B10" s="43" t="s">
        <v>18</v>
      </c>
      <c r="C10" s="186">
        <f>C11</f>
        <v>0</v>
      </c>
      <c r="D10" s="186">
        <f t="shared" ref="D10:G10" si="2">D11</f>
        <v>0</v>
      </c>
      <c r="E10" s="186">
        <f t="shared" si="2"/>
        <v>0</v>
      </c>
      <c r="F10" s="186">
        <f t="shared" si="2"/>
        <v>0</v>
      </c>
      <c r="G10" s="198">
        <f t="shared" si="2"/>
        <v>0</v>
      </c>
    </row>
    <row r="11" spans="2:7">
      <c r="B11" s="46" t="s">
        <v>67</v>
      </c>
      <c r="C11" s="182">
        <v>0</v>
      </c>
      <c r="D11" s="182">
        <v>0</v>
      </c>
      <c r="E11" s="182">
        <v>0</v>
      </c>
      <c r="F11" s="194">
        <v>0</v>
      </c>
      <c r="G11" s="195">
        <v>0</v>
      </c>
    </row>
    <row r="12" spans="2:7">
      <c r="B12" s="43"/>
      <c r="C12" s="182"/>
      <c r="D12" s="182"/>
      <c r="E12" s="182"/>
      <c r="F12" s="185"/>
      <c r="G12" s="196"/>
    </row>
    <row r="13" spans="2:7" s="19" customFormat="1">
      <c r="B13" s="47" t="s">
        <v>38</v>
      </c>
      <c r="C13" s="186">
        <f>C14</f>
        <v>0</v>
      </c>
      <c r="D13" s="186">
        <f t="shared" ref="D13:G13" si="3">D14</f>
        <v>0</v>
      </c>
      <c r="E13" s="186">
        <f t="shared" si="3"/>
        <v>0</v>
      </c>
      <c r="F13" s="186">
        <f t="shared" si="3"/>
        <v>0</v>
      </c>
      <c r="G13" s="198">
        <f t="shared" si="3"/>
        <v>0</v>
      </c>
    </row>
    <row r="14" spans="2:7">
      <c r="B14" s="46" t="s">
        <v>40</v>
      </c>
      <c r="C14" s="182">
        <v>0</v>
      </c>
      <c r="D14" s="182">
        <v>0</v>
      </c>
      <c r="E14" s="182">
        <v>0</v>
      </c>
      <c r="F14" s="194">
        <v>0</v>
      </c>
      <c r="G14" s="195">
        <v>0</v>
      </c>
    </row>
    <row r="15" spans="2:7">
      <c r="B15" s="46"/>
      <c r="C15" s="182"/>
      <c r="D15" s="182"/>
      <c r="E15" s="182"/>
      <c r="F15" s="185"/>
      <c r="G15" s="196"/>
    </row>
    <row r="16" spans="2:7" s="19" customFormat="1">
      <c r="B16" s="47" t="s">
        <v>41</v>
      </c>
      <c r="C16" s="186">
        <f>C17</f>
        <v>0</v>
      </c>
      <c r="D16" s="186">
        <f t="shared" ref="D16:G16" si="4">D17</f>
        <v>0</v>
      </c>
      <c r="E16" s="186">
        <f t="shared" si="4"/>
        <v>0</v>
      </c>
      <c r="F16" s="186">
        <f t="shared" si="4"/>
        <v>0</v>
      </c>
      <c r="G16" s="198">
        <f t="shared" si="4"/>
        <v>0</v>
      </c>
    </row>
    <row r="17" spans="2:7">
      <c r="B17" s="46" t="s">
        <v>42</v>
      </c>
      <c r="C17" s="182">
        <v>0</v>
      </c>
      <c r="D17" s="182">
        <v>0</v>
      </c>
      <c r="E17" s="182">
        <v>0</v>
      </c>
      <c r="F17" s="194">
        <v>0</v>
      </c>
      <c r="G17" s="195">
        <v>0</v>
      </c>
    </row>
    <row r="18" spans="2:7">
      <c r="B18" s="46"/>
      <c r="C18" s="182"/>
      <c r="D18" s="182"/>
      <c r="E18" s="182"/>
      <c r="F18" s="185"/>
      <c r="G18" s="196"/>
    </row>
    <row r="19" spans="2:7" s="19" customFormat="1">
      <c r="B19" s="47" t="s">
        <v>43</v>
      </c>
      <c r="C19" s="186">
        <f>C20</f>
        <v>0</v>
      </c>
      <c r="D19" s="186">
        <f t="shared" ref="D19:G19" si="5">D20</f>
        <v>0</v>
      </c>
      <c r="E19" s="186">
        <f t="shared" si="5"/>
        <v>0</v>
      </c>
      <c r="F19" s="186">
        <f t="shared" si="5"/>
        <v>0</v>
      </c>
      <c r="G19" s="198">
        <f t="shared" si="5"/>
        <v>0</v>
      </c>
    </row>
    <row r="20" spans="2:7">
      <c r="B20" s="48" t="s">
        <v>44</v>
      </c>
      <c r="C20" s="182">
        <v>0</v>
      </c>
      <c r="D20" s="182">
        <v>0</v>
      </c>
      <c r="E20" s="182">
        <v>0</v>
      </c>
      <c r="F20" s="194">
        <v>0</v>
      </c>
      <c r="G20" s="195">
        <v>0</v>
      </c>
    </row>
    <row r="21" spans="2:7">
      <c r="B21" s="46"/>
      <c r="C21" s="95"/>
      <c r="D21" s="95"/>
      <c r="E21" s="95"/>
      <c r="F21" s="185"/>
      <c r="G21" s="196"/>
    </row>
    <row r="22" spans="2:7" s="19" customFormat="1" ht="15.75" customHeight="1">
      <c r="B22" s="43" t="s">
        <v>23</v>
      </c>
      <c r="C22" s="186">
        <f>C23+C26+C29++C32+C35+C39</f>
        <v>0</v>
      </c>
      <c r="D22" s="186">
        <f t="shared" ref="D22:G22" si="6">D23+D26+D29++D32+D35+D39</f>
        <v>0</v>
      </c>
      <c r="E22" s="186">
        <f t="shared" si="6"/>
        <v>0</v>
      </c>
      <c r="F22" s="186">
        <f t="shared" si="6"/>
        <v>0</v>
      </c>
      <c r="G22" s="198">
        <f t="shared" si="6"/>
        <v>0</v>
      </c>
    </row>
    <row r="23" spans="2:7" ht="15.75" customHeight="1">
      <c r="B23" s="82" t="s">
        <v>19</v>
      </c>
      <c r="C23" s="180">
        <f>C24</f>
        <v>0</v>
      </c>
      <c r="D23" s="180">
        <f t="shared" ref="D23:G23" si="7">D24</f>
        <v>0</v>
      </c>
      <c r="E23" s="180">
        <f t="shared" si="7"/>
        <v>0</v>
      </c>
      <c r="F23" s="180">
        <f t="shared" si="7"/>
        <v>0</v>
      </c>
      <c r="G23" s="199">
        <f t="shared" si="7"/>
        <v>0</v>
      </c>
    </row>
    <row r="24" spans="2:7">
      <c r="B24" s="70" t="s">
        <v>39</v>
      </c>
      <c r="C24" s="182">
        <v>0</v>
      </c>
      <c r="D24" s="182">
        <v>0</v>
      </c>
      <c r="E24" s="182">
        <v>0</v>
      </c>
      <c r="F24" s="194">
        <v>0</v>
      </c>
      <c r="G24" s="195">
        <v>0</v>
      </c>
    </row>
    <row r="25" spans="2:7" s="19" customFormat="1">
      <c r="B25" s="83"/>
      <c r="C25" s="182"/>
      <c r="D25" s="182"/>
      <c r="E25" s="182"/>
      <c r="F25" s="187"/>
      <c r="G25" s="196"/>
    </row>
    <row r="26" spans="2:7">
      <c r="B26" s="84" t="s">
        <v>18</v>
      </c>
      <c r="C26" s="186">
        <f>C27</f>
        <v>0</v>
      </c>
      <c r="D26" s="186">
        <f t="shared" ref="D26:G26" si="8">D27</f>
        <v>0</v>
      </c>
      <c r="E26" s="186">
        <f t="shared" si="8"/>
        <v>0</v>
      </c>
      <c r="F26" s="186">
        <f t="shared" si="8"/>
        <v>0</v>
      </c>
      <c r="G26" s="198">
        <f t="shared" si="8"/>
        <v>0</v>
      </c>
    </row>
    <row r="27" spans="2:7">
      <c r="B27" s="85" t="s">
        <v>67</v>
      </c>
      <c r="C27" s="182">
        <v>0</v>
      </c>
      <c r="D27" s="182">
        <v>0</v>
      </c>
      <c r="E27" s="182">
        <v>0</v>
      </c>
      <c r="F27" s="194">
        <v>0</v>
      </c>
      <c r="G27" s="195">
        <v>0</v>
      </c>
    </row>
    <row r="28" spans="2:7" s="19" customFormat="1">
      <c r="B28" s="84"/>
      <c r="C28" s="182"/>
      <c r="D28" s="182"/>
      <c r="E28" s="182"/>
      <c r="F28" s="187"/>
      <c r="G28" s="196"/>
    </row>
    <row r="29" spans="2:7">
      <c r="B29" s="84" t="s">
        <v>38</v>
      </c>
      <c r="C29" s="186">
        <f>C30</f>
        <v>0</v>
      </c>
      <c r="D29" s="186">
        <f t="shared" ref="D29:G29" si="9">D30</f>
        <v>0</v>
      </c>
      <c r="E29" s="186">
        <f t="shared" si="9"/>
        <v>0</v>
      </c>
      <c r="F29" s="186">
        <f t="shared" si="9"/>
        <v>0</v>
      </c>
      <c r="G29" s="198">
        <f t="shared" si="9"/>
        <v>0</v>
      </c>
    </row>
    <row r="30" spans="2:7">
      <c r="B30" s="85" t="s">
        <v>40</v>
      </c>
      <c r="C30" s="182">
        <v>0</v>
      </c>
      <c r="D30" s="182">
        <v>0</v>
      </c>
      <c r="E30" s="182">
        <v>0</v>
      </c>
      <c r="F30" s="194">
        <v>0</v>
      </c>
      <c r="G30" s="195">
        <v>0</v>
      </c>
    </row>
    <row r="31" spans="2:7" s="19" customFormat="1">
      <c r="B31" s="85"/>
      <c r="C31" s="182"/>
      <c r="D31" s="182"/>
      <c r="E31" s="182"/>
      <c r="F31" s="187"/>
      <c r="G31" s="196"/>
    </row>
    <row r="32" spans="2:7">
      <c r="B32" s="84" t="s">
        <v>41</v>
      </c>
      <c r="C32" s="187">
        <f>C33</f>
        <v>0</v>
      </c>
      <c r="D32" s="187">
        <f t="shared" ref="D32:G32" si="10">D33</f>
        <v>0</v>
      </c>
      <c r="E32" s="187">
        <f t="shared" si="10"/>
        <v>0</v>
      </c>
      <c r="F32" s="187">
        <f t="shared" si="10"/>
        <v>0</v>
      </c>
      <c r="G32" s="196">
        <f t="shared" si="10"/>
        <v>0</v>
      </c>
    </row>
    <row r="33" spans="2:7">
      <c r="B33" s="85" t="s">
        <v>42</v>
      </c>
      <c r="C33" s="185">
        <v>0</v>
      </c>
      <c r="D33" s="185">
        <v>0</v>
      </c>
      <c r="E33" s="185">
        <v>0</v>
      </c>
      <c r="F33" s="194">
        <v>0</v>
      </c>
      <c r="G33" s="195">
        <v>0</v>
      </c>
    </row>
    <row r="34" spans="2:7" s="19" customFormat="1">
      <c r="B34" s="85"/>
      <c r="C34" s="185"/>
      <c r="D34" s="185"/>
      <c r="E34" s="185"/>
      <c r="F34" s="187"/>
      <c r="G34" s="196"/>
    </row>
    <row r="35" spans="2:7">
      <c r="B35" s="84" t="s">
        <v>43</v>
      </c>
      <c r="C35" s="187">
        <f>C36</f>
        <v>0</v>
      </c>
      <c r="D35" s="187">
        <f t="shared" ref="D35:G35" si="11">D36</f>
        <v>0</v>
      </c>
      <c r="E35" s="187">
        <f t="shared" si="11"/>
        <v>0</v>
      </c>
      <c r="F35" s="187">
        <f t="shared" si="11"/>
        <v>0</v>
      </c>
      <c r="G35" s="196">
        <f t="shared" si="11"/>
        <v>0</v>
      </c>
    </row>
    <row r="36" spans="2:7" ht="15.75" thickBot="1">
      <c r="B36" s="87" t="s">
        <v>44</v>
      </c>
      <c r="C36" s="197">
        <v>0</v>
      </c>
      <c r="D36" s="197">
        <v>0</v>
      </c>
      <c r="E36" s="197">
        <v>0</v>
      </c>
      <c r="F36" s="191">
        <v>0</v>
      </c>
      <c r="G36" s="200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4"/>
  <sheetViews>
    <sheetView tabSelected="1" topLeftCell="A4" workbookViewId="0">
      <selection activeCell="J53" sqref="J53"/>
    </sheetView>
  </sheetViews>
  <sheetFormatPr defaultRowHeight="15"/>
  <cols>
    <col min="2" max="2" width="7.42578125" bestFit="1" customWidth="1"/>
    <col min="3" max="3" width="8.42578125" bestFit="1" customWidth="1"/>
    <col min="4" max="4" width="5.140625" customWidth="1"/>
    <col min="5" max="5" width="50.5703125" customWidth="1"/>
    <col min="6" max="6" width="19.42578125" style="101" customWidth="1"/>
    <col min="7" max="7" width="25.28515625" style="101" customWidth="1"/>
    <col min="8" max="10" width="15.7109375" customWidth="1"/>
  </cols>
  <sheetData>
    <row r="1" spans="2:10" ht="18">
      <c r="B1" s="2"/>
      <c r="C1" s="2"/>
      <c r="D1" s="2"/>
      <c r="E1" s="2"/>
      <c r="F1" s="100"/>
      <c r="G1" s="100"/>
      <c r="H1" s="3"/>
      <c r="I1" s="3"/>
      <c r="J1" s="3"/>
    </row>
    <row r="2" spans="2:10" ht="18" customHeight="1">
      <c r="B2" s="322" t="s">
        <v>10</v>
      </c>
      <c r="C2" s="368"/>
      <c r="D2" s="368"/>
      <c r="E2" s="368"/>
      <c r="F2" s="368"/>
      <c r="G2" s="368"/>
      <c r="H2" s="368"/>
      <c r="I2" s="143"/>
      <c r="J2" s="143"/>
    </row>
    <row r="3" spans="2:10" ht="18">
      <c r="B3" s="2"/>
      <c r="C3" s="2"/>
      <c r="D3" s="2"/>
      <c r="E3" s="2"/>
      <c r="F3" s="100"/>
      <c r="G3" s="100"/>
      <c r="H3" s="3"/>
      <c r="I3" s="3"/>
      <c r="J3" s="3"/>
    </row>
    <row r="4" spans="2:10" ht="15.75">
      <c r="B4" s="369"/>
      <c r="C4" s="369"/>
      <c r="D4" s="369"/>
      <c r="E4" s="369"/>
      <c r="F4" s="369"/>
      <c r="G4" s="369"/>
      <c r="H4" s="369"/>
      <c r="I4" s="144"/>
      <c r="J4" s="144"/>
    </row>
    <row r="5" spans="2:10" ht="18.75" thickBot="1">
      <c r="B5" s="10"/>
      <c r="C5" s="10"/>
      <c r="D5" s="10"/>
      <c r="E5" s="10"/>
      <c r="F5" s="100"/>
      <c r="G5" s="100"/>
      <c r="H5" s="3"/>
      <c r="I5" s="3"/>
      <c r="J5" s="3"/>
    </row>
    <row r="6" spans="2:10" ht="25.5">
      <c r="B6" s="316" t="s">
        <v>6</v>
      </c>
      <c r="C6" s="317"/>
      <c r="D6" s="317"/>
      <c r="E6" s="318"/>
      <c r="F6" s="253" t="s">
        <v>89</v>
      </c>
      <c r="G6" s="253" t="s">
        <v>85</v>
      </c>
      <c r="H6" s="253" t="s">
        <v>86</v>
      </c>
      <c r="I6" s="253" t="s">
        <v>87</v>
      </c>
      <c r="J6" s="254" t="s">
        <v>88</v>
      </c>
    </row>
    <row r="7" spans="2:10" s="18" customFormat="1" ht="15.75" customHeight="1">
      <c r="B7" s="370">
        <v>1</v>
      </c>
      <c r="C7" s="371"/>
      <c r="D7" s="371"/>
      <c r="E7" s="372"/>
      <c r="F7" s="23">
        <v>2</v>
      </c>
      <c r="G7" s="23">
        <v>3</v>
      </c>
      <c r="H7" s="162">
        <v>4</v>
      </c>
      <c r="I7" s="23">
        <v>5</v>
      </c>
      <c r="J7" s="113">
        <v>6</v>
      </c>
    </row>
    <row r="8" spans="2:10" s="24" customFormat="1" ht="30" customHeight="1">
      <c r="B8" s="373">
        <v>35263</v>
      </c>
      <c r="C8" s="374"/>
      <c r="D8" s="375"/>
      <c r="E8" s="133" t="s">
        <v>72</v>
      </c>
      <c r="F8" s="97"/>
      <c r="G8" s="98"/>
      <c r="H8" s="163"/>
      <c r="I8" s="165"/>
      <c r="J8" s="114"/>
    </row>
    <row r="9" spans="2:10" s="24" customFormat="1" ht="30" customHeight="1">
      <c r="B9" s="379"/>
      <c r="C9" s="380"/>
      <c r="D9" s="381"/>
      <c r="E9" s="105" t="s">
        <v>50</v>
      </c>
      <c r="F9" s="201">
        <f>SUM(F10:F15)</f>
        <v>214306</v>
      </c>
      <c r="G9" s="201">
        <f t="shared" ref="G9:J9" si="0">SUM(G10:G15)</f>
        <v>254122</v>
      </c>
      <c r="H9" s="201">
        <f t="shared" si="0"/>
        <v>315912</v>
      </c>
      <c r="I9" s="201">
        <f t="shared" si="0"/>
        <v>300860</v>
      </c>
      <c r="J9" s="243">
        <f t="shared" si="0"/>
        <v>301704</v>
      </c>
    </row>
    <row r="10" spans="2:10" s="24" customFormat="1" ht="30" customHeight="1">
      <c r="B10" s="359" t="s">
        <v>58</v>
      </c>
      <c r="C10" s="360"/>
      <c r="D10" s="361"/>
      <c r="E10" s="25" t="s">
        <v>51</v>
      </c>
      <c r="F10" s="202">
        <f>'Rashodi i prihodi prema izvoru'!C8</f>
        <v>160461</v>
      </c>
      <c r="G10" s="202">
        <f>'Rashodi i prihodi prema izvoru'!D8</f>
        <v>167785</v>
      </c>
      <c r="H10" s="202">
        <f>'Rashodi i prihodi prema izvoru'!E8</f>
        <v>219607</v>
      </c>
      <c r="I10" s="202">
        <f>'Rashodi i prihodi prema izvoru'!F8</f>
        <v>212652</v>
      </c>
      <c r="J10" s="202">
        <f>'Rashodi i prihodi prema izvoru'!G8</f>
        <v>213355</v>
      </c>
    </row>
    <row r="11" spans="2:10" s="24" customFormat="1" ht="30" customHeight="1">
      <c r="B11" s="359" t="s">
        <v>68</v>
      </c>
      <c r="C11" s="360"/>
      <c r="D11" s="361"/>
      <c r="E11" s="25" t="s">
        <v>52</v>
      </c>
      <c r="F11" s="202">
        <f>'Rashodi i prihodi prema izvoru'!C11</f>
        <v>0</v>
      </c>
      <c r="G11" s="202">
        <f>'Rashodi i prihodi prema izvoru'!D11</f>
        <v>27</v>
      </c>
      <c r="H11" s="202">
        <f>'Rashodi i prihodi prema izvoru'!E11</f>
        <v>27</v>
      </c>
      <c r="I11" s="202">
        <f>'Rashodi i prihodi prema izvoru'!F11</f>
        <v>27</v>
      </c>
      <c r="J11" s="202">
        <f>'Rashodi i prihodi prema izvoru'!G11</f>
        <v>27</v>
      </c>
    </row>
    <row r="12" spans="2:10" s="24" customFormat="1" ht="30" customHeight="1">
      <c r="B12" s="359" t="s">
        <v>60</v>
      </c>
      <c r="C12" s="360"/>
      <c r="D12" s="361"/>
      <c r="E12" s="25" t="s">
        <v>61</v>
      </c>
      <c r="F12" s="202">
        <f>'Rashodi i prihodi prema izvoru'!C14</f>
        <v>5172</v>
      </c>
      <c r="G12" s="202">
        <f>'Rashodi i prihodi prema izvoru'!D14</f>
        <v>7499</v>
      </c>
      <c r="H12" s="202">
        <f>'Rashodi i prihodi prema izvoru'!E14</f>
        <v>7500</v>
      </c>
      <c r="I12" s="202">
        <f>'Rashodi i prihodi prema izvoru'!F14</f>
        <v>7500</v>
      </c>
      <c r="J12" s="202">
        <f>'Rashodi i prihodi prema izvoru'!G14</f>
        <v>7500</v>
      </c>
    </row>
    <row r="13" spans="2:10" s="24" customFormat="1" ht="30" customHeight="1">
      <c r="B13" s="359" t="s">
        <v>62</v>
      </c>
      <c r="C13" s="360"/>
      <c r="D13" s="361"/>
      <c r="E13" s="25" t="s">
        <v>53</v>
      </c>
      <c r="F13" s="202">
        <f>'Rashodi i prihodi prema izvoru'!C16</f>
        <v>47332</v>
      </c>
      <c r="G13" s="202">
        <f>'Rashodi i prihodi prema izvoru'!D16</f>
        <v>68193</v>
      </c>
      <c r="H13" s="202">
        <f>'Rashodi i prihodi prema izvoru'!E16</f>
        <v>78160</v>
      </c>
      <c r="I13" s="202">
        <f>'Rashodi i prihodi prema izvoru'!F16</f>
        <v>76699</v>
      </c>
      <c r="J13" s="202">
        <f>'Rashodi i prihodi prema izvoru'!G16</f>
        <v>76840</v>
      </c>
    </row>
    <row r="14" spans="2:10" s="24" customFormat="1" ht="30" customHeight="1">
      <c r="B14" s="359" t="s">
        <v>63</v>
      </c>
      <c r="C14" s="360"/>
      <c r="D14" s="361"/>
      <c r="E14" s="25" t="s">
        <v>54</v>
      </c>
      <c r="F14" s="202">
        <f>'Rashodi i prihodi prema izvoru'!C21</f>
        <v>727</v>
      </c>
      <c r="G14" s="202">
        <f>'Rashodi i prihodi prema izvoru'!D21</f>
        <v>3982</v>
      </c>
      <c r="H14" s="202">
        <f>'Rashodi i prihodi prema izvoru'!E21</f>
        <v>3982</v>
      </c>
      <c r="I14" s="202">
        <f>'Rashodi i prihodi prema izvoru'!F21</f>
        <v>3982</v>
      </c>
      <c r="J14" s="202">
        <f>'Rashodi i prihodi prema izvoru'!G21</f>
        <v>3982</v>
      </c>
    </row>
    <row r="15" spans="2:10" s="24" customFormat="1" ht="30" customHeight="1">
      <c r="B15" s="359">
        <v>94</v>
      </c>
      <c r="C15" s="360"/>
      <c r="D15" s="361"/>
      <c r="E15" s="25" t="s">
        <v>55</v>
      </c>
      <c r="F15" s="202">
        <f>'Rashodi i prihodi prema izvoru'!C42</f>
        <v>614</v>
      </c>
      <c r="G15" s="202">
        <f>'Rashodi i prihodi prema izvoru'!D42</f>
        <v>6636</v>
      </c>
      <c r="H15" s="202">
        <f>'Rashodi i prihodi prema izvoru'!E42</f>
        <v>6636</v>
      </c>
      <c r="I15" s="202">
        <f>'Rashodi i prihodi prema izvoru'!F42</f>
        <v>0</v>
      </c>
      <c r="J15" s="202">
        <f>'Rashodi i prihodi prema izvoru'!G42</f>
        <v>0</v>
      </c>
    </row>
    <row r="16" spans="2:10" s="24" customFormat="1" ht="30" customHeight="1">
      <c r="B16" s="359"/>
      <c r="C16" s="360"/>
      <c r="D16" s="361"/>
      <c r="E16" s="25"/>
      <c r="F16" s="129"/>
      <c r="G16" s="130"/>
      <c r="H16" s="164"/>
      <c r="I16" s="166"/>
      <c r="J16" s="128"/>
    </row>
    <row r="17" spans="2:10" s="99" customFormat="1" ht="30" customHeight="1">
      <c r="B17" s="362" t="s">
        <v>56</v>
      </c>
      <c r="C17" s="363"/>
      <c r="D17" s="364"/>
      <c r="E17" s="106" t="s">
        <v>57</v>
      </c>
      <c r="F17" s="204">
        <f>F18+F24+F40</f>
        <v>353039</v>
      </c>
      <c r="G17" s="204">
        <f>G18+G24+G40</f>
        <v>254122</v>
      </c>
      <c r="H17" s="204">
        <f t="shared" ref="H17:J17" si="1">H18+H24+H40</f>
        <v>315912</v>
      </c>
      <c r="I17" s="204">
        <f t="shared" si="1"/>
        <v>300860</v>
      </c>
      <c r="J17" s="244">
        <f t="shared" si="1"/>
        <v>301704</v>
      </c>
    </row>
    <row r="18" spans="2:10" s="99" customFormat="1" ht="30" customHeight="1">
      <c r="B18" s="365" t="s">
        <v>73</v>
      </c>
      <c r="C18" s="366"/>
      <c r="D18" s="367"/>
      <c r="E18" s="135" t="s">
        <v>74</v>
      </c>
      <c r="F18" s="205">
        <f>F19</f>
        <v>281106</v>
      </c>
      <c r="G18" s="206">
        <f>G19</f>
        <v>147167</v>
      </c>
      <c r="H18" s="206">
        <f t="shared" ref="H18:J19" si="2">H19</f>
        <v>208707</v>
      </c>
      <c r="I18" s="206">
        <f t="shared" si="2"/>
        <v>202652</v>
      </c>
      <c r="J18" s="245">
        <f t="shared" si="2"/>
        <v>203355</v>
      </c>
    </row>
    <row r="19" spans="2:10" s="99" customFormat="1" ht="30" customHeight="1">
      <c r="B19" s="353" t="s">
        <v>58</v>
      </c>
      <c r="C19" s="354"/>
      <c r="D19" s="355"/>
      <c r="E19" s="104" t="s">
        <v>51</v>
      </c>
      <c r="F19" s="207">
        <f>F20+F21+F22+F23</f>
        <v>281106</v>
      </c>
      <c r="G19" s="207">
        <f>G20</f>
        <v>147167</v>
      </c>
      <c r="H19" s="207">
        <f t="shared" si="2"/>
        <v>208707</v>
      </c>
      <c r="I19" s="207">
        <f t="shared" si="2"/>
        <v>202652</v>
      </c>
      <c r="J19" s="246">
        <f t="shared" si="2"/>
        <v>203355</v>
      </c>
    </row>
    <row r="20" spans="2:10" s="99" customFormat="1" ht="30" customHeight="1">
      <c r="B20" s="376">
        <v>3</v>
      </c>
      <c r="C20" s="377"/>
      <c r="D20" s="378"/>
      <c r="E20" s="131" t="s">
        <v>3</v>
      </c>
      <c r="F20" s="208">
        <f t="shared" ref="F20:G20" si="3">F21+F22+F23</f>
        <v>140553</v>
      </c>
      <c r="G20" s="208">
        <f t="shared" si="3"/>
        <v>147167</v>
      </c>
      <c r="H20" s="208">
        <f t="shared" ref="H20" si="4">H21+H22+H23</f>
        <v>208707</v>
      </c>
      <c r="I20" s="208">
        <f t="shared" ref="I20" si="5">I21+I22+I23</f>
        <v>202652</v>
      </c>
      <c r="J20" s="213">
        <f t="shared" ref="J20" si="6">J21+J22+J23</f>
        <v>203355</v>
      </c>
    </row>
    <row r="21" spans="2:10" s="99" customFormat="1" ht="30" customHeight="1">
      <c r="B21" s="376">
        <v>31</v>
      </c>
      <c r="C21" s="377"/>
      <c r="D21" s="378"/>
      <c r="E21" s="131" t="s">
        <v>4</v>
      </c>
      <c r="F21" s="215">
        <v>121447</v>
      </c>
      <c r="G21" s="215">
        <v>122020</v>
      </c>
      <c r="H21" s="216">
        <v>177907</v>
      </c>
      <c r="I21" s="215">
        <v>171852</v>
      </c>
      <c r="J21" s="217">
        <v>172555</v>
      </c>
    </row>
    <row r="22" spans="2:10" s="99" customFormat="1" ht="30" customHeight="1">
      <c r="B22" s="326">
        <v>32</v>
      </c>
      <c r="C22" s="329"/>
      <c r="D22" s="330"/>
      <c r="E22" s="96" t="s">
        <v>12</v>
      </c>
      <c r="F22" s="218">
        <v>18373</v>
      </c>
      <c r="G22" s="218">
        <v>24351</v>
      </c>
      <c r="H22" s="216">
        <v>30000</v>
      </c>
      <c r="I22" s="215">
        <v>30000</v>
      </c>
      <c r="J22" s="217">
        <v>30000</v>
      </c>
    </row>
    <row r="23" spans="2:10" s="99" customFormat="1" ht="30" customHeight="1">
      <c r="B23" s="326">
        <v>34</v>
      </c>
      <c r="C23" s="329"/>
      <c r="D23" s="330"/>
      <c r="E23" s="96" t="s">
        <v>36</v>
      </c>
      <c r="F23" s="218">
        <v>733</v>
      </c>
      <c r="G23" s="218">
        <v>796</v>
      </c>
      <c r="H23" s="212">
        <v>800</v>
      </c>
      <c r="I23" s="218">
        <v>800</v>
      </c>
      <c r="J23" s="219">
        <v>800</v>
      </c>
    </row>
    <row r="24" spans="2:10" s="99" customFormat="1" ht="30" customHeight="1">
      <c r="B24" s="365" t="s">
        <v>75</v>
      </c>
      <c r="C24" s="366"/>
      <c r="D24" s="367"/>
      <c r="E24" s="134" t="s">
        <v>76</v>
      </c>
      <c r="F24" s="210">
        <f>F25+F29+F34+F37</f>
        <v>27353</v>
      </c>
      <c r="G24" s="210">
        <f t="shared" ref="G24:J24" si="7">G25+G29+G34+G37</f>
        <v>30581</v>
      </c>
      <c r="H24" s="210">
        <f t="shared" si="7"/>
        <v>43687</v>
      </c>
      <c r="I24" s="210">
        <f t="shared" si="7"/>
        <v>42226</v>
      </c>
      <c r="J24" s="245">
        <f t="shared" si="7"/>
        <v>42367</v>
      </c>
    </row>
    <row r="25" spans="2:10" s="99" customFormat="1" ht="30" customHeight="1">
      <c r="B25" s="353" t="s">
        <v>60</v>
      </c>
      <c r="C25" s="354"/>
      <c r="D25" s="355"/>
      <c r="E25" s="104" t="s">
        <v>61</v>
      </c>
      <c r="F25" s="211">
        <f>F26</f>
        <v>1138</v>
      </c>
      <c r="G25" s="211">
        <f t="shared" ref="G25:I25" si="8">G26</f>
        <v>4514</v>
      </c>
      <c r="H25" s="211">
        <f t="shared" si="8"/>
        <v>5500</v>
      </c>
      <c r="I25" s="211">
        <f t="shared" si="8"/>
        <v>5500</v>
      </c>
      <c r="J25" s="246">
        <f>J26</f>
        <v>5500</v>
      </c>
    </row>
    <row r="26" spans="2:10" s="99" customFormat="1" ht="30" customHeight="1">
      <c r="B26" s="326">
        <v>3</v>
      </c>
      <c r="C26" s="329"/>
      <c r="D26" s="330"/>
      <c r="E26" s="96" t="s">
        <v>3</v>
      </c>
      <c r="F26" s="209">
        <f>F27+F28</f>
        <v>1138</v>
      </c>
      <c r="G26" s="209">
        <f>G27+G28</f>
        <v>4514</v>
      </c>
      <c r="H26" s="209">
        <f t="shared" ref="H26:J26" si="9">H27+H28</f>
        <v>5500</v>
      </c>
      <c r="I26" s="209">
        <f t="shared" si="9"/>
        <v>5500</v>
      </c>
      <c r="J26" s="214">
        <f t="shared" si="9"/>
        <v>5500</v>
      </c>
    </row>
    <row r="27" spans="2:10" s="102" customFormat="1" ht="30" customHeight="1">
      <c r="B27" s="326">
        <v>32</v>
      </c>
      <c r="C27" s="329"/>
      <c r="D27" s="330"/>
      <c r="E27" s="96" t="s">
        <v>12</v>
      </c>
      <c r="F27" s="218">
        <v>1013</v>
      </c>
      <c r="G27" s="218">
        <v>4315</v>
      </c>
      <c r="H27" s="220">
        <v>5300</v>
      </c>
      <c r="I27" s="220">
        <v>5300</v>
      </c>
      <c r="J27" s="222">
        <v>5300</v>
      </c>
    </row>
    <row r="28" spans="2:10" s="24" customFormat="1" ht="30" customHeight="1">
      <c r="B28" s="326">
        <v>34</v>
      </c>
      <c r="C28" s="327"/>
      <c r="D28" s="328"/>
      <c r="E28" s="96" t="s">
        <v>36</v>
      </c>
      <c r="F28" s="218">
        <v>125</v>
      </c>
      <c r="G28" s="218">
        <v>199</v>
      </c>
      <c r="H28" s="220">
        <v>200</v>
      </c>
      <c r="I28" s="220">
        <v>200</v>
      </c>
      <c r="J28" s="222">
        <v>200</v>
      </c>
    </row>
    <row r="29" spans="2:10" s="99" customFormat="1" ht="30" customHeight="1">
      <c r="B29" s="353" t="s">
        <v>62</v>
      </c>
      <c r="C29" s="354"/>
      <c r="D29" s="355"/>
      <c r="E29" s="103" t="s">
        <v>53</v>
      </c>
      <c r="F29" s="211">
        <f>F30</f>
        <v>26215</v>
      </c>
      <c r="G29" s="223">
        <f t="shared" ref="G29:J29" si="10">G30</f>
        <v>26040</v>
      </c>
      <c r="H29" s="223">
        <f t="shared" si="10"/>
        <v>38160</v>
      </c>
      <c r="I29" s="223">
        <f t="shared" si="10"/>
        <v>36699</v>
      </c>
      <c r="J29" s="247">
        <f t="shared" si="10"/>
        <v>36840</v>
      </c>
    </row>
    <row r="30" spans="2:10" s="99" customFormat="1" ht="30" customHeight="1">
      <c r="B30" s="376">
        <v>3</v>
      </c>
      <c r="C30" s="337"/>
      <c r="D30" s="338"/>
      <c r="E30" s="96" t="s">
        <v>3</v>
      </c>
      <c r="F30" s="233">
        <f>F31+F32+F33</f>
        <v>26215</v>
      </c>
      <c r="G30" s="224">
        <f t="shared" ref="G30:J30" si="11">G31+G32+G33</f>
        <v>26040</v>
      </c>
      <c r="H30" s="224">
        <f t="shared" si="11"/>
        <v>38160</v>
      </c>
      <c r="I30" s="224">
        <f t="shared" si="11"/>
        <v>36699</v>
      </c>
      <c r="J30" s="225">
        <f t="shared" si="11"/>
        <v>36840</v>
      </c>
    </row>
    <row r="31" spans="2:10" s="99" customFormat="1" ht="30" customHeight="1">
      <c r="B31" s="326">
        <v>31</v>
      </c>
      <c r="C31" s="329"/>
      <c r="D31" s="330"/>
      <c r="E31" s="96" t="s">
        <v>4</v>
      </c>
      <c r="F31" s="202">
        <v>20645</v>
      </c>
      <c r="G31" s="221">
        <v>20723</v>
      </c>
      <c r="H31" s="229">
        <v>32620</v>
      </c>
      <c r="I31" s="230">
        <v>31159</v>
      </c>
      <c r="J31" s="231">
        <v>31300</v>
      </c>
    </row>
    <row r="32" spans="2:10" s="99" customFormat="1" ht="30" customHeight="1">
      <c r="B32" s="326">
        <v>32</v>
      </c>
      <c r="C32" s="329"/>
      <c r="D32" s="330"/>
      <c r="E32" s="96" t="s">
        <v>12</v>
      </c>
      <c r="F32" s="218">
        <v>5413</v>
      </c>
      <c r="G32" s="221">
        <v>5085</v>
      </c>
      <c r="H32" s="229">
        <v>5300</v>
      </c>
      <c r="I32" s="229">
        <v>5300</v>
      </c>
      <c r="J32" s="231">
        <v>5300</v>
      </c>
    </row>
    <row r="33" spans="2:10" s="24" customFormat="1" ht="30" customHeight="1">
      <c r="B33" s="326">
        <v>34</v>
      </c>
      <c r="C33" s="327"/>
      <c r="D33" s="328"/>
      <c r="E33" s="96" t="s">
        <v>36</v>
      </c>
      <c r="F33" s="218">
        <v>157</v>
      </c>
      <c r="G33" s="221">
        <v>232</v>
      </c>
      <c r="H33" s="220">
        <v>240</v>
      </c>
      <c r="I33" s="220">
        <v>240</v>
      </c>
      <c r="J33" s="222">
        <v>240</v>
      </c>
    </row>
    <row r="34" spans="2:10" s="24" customFormat="1" ht="30" customHeight="1">
      <c r="B34" s="353" t="s">
        <v>68</v>
      </c>
      <c r="C34" s="354"/>
      <c r="D34" s="355"/>
      <c r="E34" s="103" t="s">
        <v>52</v>
      </c>
      <c r="F34" s="211">
        <f t="shared" ref="F34:J35" si="12">F35</f>
        <v>0</v>
      </c>
      <c r="G34" s="223">
        <f t="shared" si="12"/>
        <v>27</v>
      </c>
      <c r="H34" s="223">
        <f t="shared" si="12"/>
        <v>27</v>
      </c>
      <c r="I34" s="223">
        <f t="shared" si="12"/>
        <v>27</v>
      </c>
      <c r="J34" s="247">
        <f t="shared" si="12"/>
        <v>27</v>
      </c>
    </row>
    <row r="35" spans="2:10" s="24" customFormat="1" ht="30" customHeight="1">
      <c r="B35" s="326">
        <v>3</v>
      </c>
      <c r="C35" s="337"/>
      <c r="D35" s="338"/>
      <c r="E35" s="96" t="s">
        <v>3</v>
      </c>
      <c r="F35" s="234">
        <f t="shared" si="12"/>
        <v>0</v>
      </c>
      <c r="G35" s="227">
        <f t="shared" si="12"/>
        <v>27</v>
      </c>
      <c r="H35" s="227">
        <f t="shared" si="12"/>
        <v>27</v>
      </c>
      <c r="I35" s="227">
        <f t="shared" si="12"/>
        <v>27</v>
      </c>
      <c r="J35" s="226">
        <f t="shared" si="12"/>
        <v>27</v>
      </c>
    </row>
    <row r="36" spans="2:10" s="24" customFormat="1" ht="30" customHeight="1">
      <c r="B36" s="326">
        <v>34</v>
      </c>
      <c r="C36" s="327"/>
      <c r="D36" s="328"/>
      <c r="E36" s="96" t="s">
        <v>36</v>
      </c>
      <c r="F36" s="202">
        <v>0</v>
      </c>
      <c r="G36" s="232">
        <v>27</v>
      </c>
      <c r="H36" s="232">
        <v>27</v>
      </c>
      <c r="I36" s="232">
        <v>27</v>
      </c>
      <c r="J36" s="222">
        <v>27</v>
      </c>
    </row>
    <row r="37" spans="2:10" s="24" customFormat="1" ht="30" customHeight="1">
      <c r="B37" s="356">
        <v>94</v>
      </c>
      <c r="C37" s="357"/>
      <c r="D37" s="358"/>
      <c r="E37" s="132" t="s">
        <v>64</v>
      </c>
      <c r="F37" s="235">
        <f>F38</f>
        <v>0</v>
      </c>
      <c r="G37" s="228">
        <f t="shared" ref="G37:J38" si="13">G38</f>
        <v>0</v>
      </c>
      <c r="H37" s="228">
        <f t="shared" si="13"/>
        <v>0</v>
      </c>
      <c r="I37" s="228">
        <f t="shared" si="13"/>
        <v>0</v>
      </c>
      <c r="J37" s="248">
        <f t="shared" si="13"/>
        <v>0</v>
      </c>
    </row>
    <row r="38" spans="2:10" s="24" customFormat="1" ht="30" customHeight="1">
      <c r="B38" s="326">
        <v>3</v>
      </c>
      <c r="C38" s="337"/>
      <c r="D38" s="338"/>
      <c r="E38" s="96" t="s">
        <v>3</v>
      </c>
      <c r="F38" s="234">
        <f>F39</f>
        <v>0</v>
      </c>
      <c r="G38" s="227">
        <f t="shared" si="13"/>
        <v>0</v>
      </c>
      <c r="H38" s="227">
        <f t="shared" si="13"/>
        <v>0</v>
      </c>
      <c r="I38" s="227">
        <f t="shared" si="13"/>
        <v>0</v>
      </c>
      <c r="J38" s="226">
        <f t="shared" si="13"/>
        <v>0</v>
      </c>
    </row>
    <row r="39" spans="2:10" s="24" customFormat="1" ht="30" customHeight="1">
      <c r="B39" s="326">
        <v>32</v>
      </c>
      <c r="C39" s="329"/>
      <c r="D39" s="330"/>
      <c r="E39" s="96" t="s">
        <v>12</v>
      </c>
      <c r="F39" s="202">
        <v>0</v>
      </c>
      <c r="G39" s="202">
        <v>0</v>
      </c>
      <c r="H39" s="202">
        <v>0</v>
      </c>
      <c r="I39" s="202">
        <v>0</v>
      </c>
      <c r="J39" s="219">
        <v>0</v>
      </c>
    </row>
    <row r="40" spans="2:10" s="107" customFormat="1" ht="30" customHeight="1">
      <c r="B40" s="365" t="s">
        <v>77</v>
      </c>
      <c r="C40" s="366"/>
      <c r="D40" s="367"/>
      <c r="E40" s="134" t="s">
        <v>78</v>
      </c>
      <c r="F40" s="210">
        <f>F41+F47+F53+F50+F44</f>
        <v>44580</v>
      </c>
      <c r="G40" s="210">
        <f t="shared" ref="G40:J40" si="14">G41+G47+G53+G50+G44</f>
        <v>76374</v>
      </c>
      <c r="H40" s="210">
        <f t="shared" si="14"/>
        <v>63518</v>
      </c>
      <c r="I40" s="210">
        <f t="shared" si="14"/>
        <v>55982</v>
      </c>
      <c r="J40" s="245">
        <f t="shared" si="14"/>
        <v>55982</v>
      </c>
    </row>
    <row r="41" spans="2:10" s="99" customFormat="1" ht="30" customHeight="1">
      <c r="B41" s="353" t="s">
        <v>58</v>
      </c>
      <c r="C41" s="354"/>
      <c r="D41" s="355"/>
      <c r="E41" s="104" t="s">
        <v>51</v>
      </c>
      <c r="F41" s="211">
        <f>F43</f>
        <v>19908</v>
      </c>
      <c r="G41" s="211">
        <f t="shared" ref="G41:J41" si="15">G43</f>
        <v>20618</v>
      </c>
      <c r="H41" s="211">
        <f t="shared" si="15"/>
        <v>10900</v>
      </c>
      <c r="I41" s="211">
        <f t="shared" si="15"/>
        <v>10000</v>
      </c>
      <c r="J41" s="246">
        <f t="shared" si="15"/>
        <v>10000</v>
      </c>
    </row>
    <row r="42" spans="2:10" s="99" customFormat="1" ht="30" customHeight="1">
      <c r="B42" s="339">
        <v>4</v>
      </c>
      <c r="C42" s="337"/>
      <c r="D42" s="338"/>
      <c r="E42" s="136" t="s">
        <v>5</v>
      </c>
      <c r="F42" s="233">
        <f>F43</f>
        <v>19908</v>
      </c>
      <c r="G42" s="233">
        <f t="shared" ref="G42:J42" si="16">G43</f>
        <v>20618</v>
      </c>
      <c r="H42" s="233">
        <f t="shared" si="16"/>
        <v>10900</v>
      </c>
      <c r="I42" s="233">
        <f t="shared" si="16"/>
        <v>10000</v>
      </c>
      <c r="J42" s="213">
        <f t="shared" si="16"/>
        <v>10000</v>
      </c>
    </row>
    <row r="43" spans="2:10" s="109" customFormat="1" ht="30" customHeight="1">
      <c r="B43" s="326">
        <v>42</v>
      </c>
      <c r="C43" s="329"/>
      <c r="D43" s="330"/>
      <c r="E43" s="108" t="s">
        <v>65</v>
      </c>
      <c r="F43" s="232">
        <v>19908</v>
      </c>
      <c r="G43" s="232">
        <v>20618</v>
      </c>
      <c r="H43" s="220">
        <v>10900</v>
      </c>
      <c r="I43" s="221">
        <v>10000</v>
      </c>
      <c r="J43" s="222">
        <v>10000</v>
      </c>
    </row>
    <row r="44" spans="2:10" s="110" customFormat="1" ht="30" customHeight="1">
      <c r="B44" s="334" t="s">
        <v>60</v>
      </c>
      <c r="C44" s="335"/>
      <c r="D44" s="336"/>
      <c r="E44" s="138" t="s">
        <v>61</v>
      </c>
      <c r="F44" s="236">
        <f>F45</f>
        <v>2214</v>
      </c>
      <c r="G44" s="236">
        <f t="shared" ref="G44:J45" si="17">G45</f>
        <v>2985</v>
      </c>
      <c r="H44" s="236">
        <f t="shared" si="17"/>
        <v>2000</v>
      </c>
      <c r="I44" s="236">
        <f t="shared" si="17"/>
        <v>2000</v>
      </c>
      <c r="J44" s="249">
        <f t="shared" si="17"/>
        <v>2000</v>
      </c>
    </row>
    <row r="45" spans="2:10" s="110" customFormat="1" ht="30" customHeight="1">
      <c r="B45" s="339">
        <v>4</v>
      </c>
      <c r="C45" s="337"/>
      <c r="D45" s="338"/>
      <c r="E45" s="136" t="s">
        <v>5</v>
      </c>
      <c r="F45" s="233">
        <f>F46</f>
        <v>2214</v>
      </c>
      <c r="G45" s="233">
        <f t="shared" si="17"/>
        <v>2985</v>
      </c>
      <c r="H45" s="233">
        <f t="shared" si="17"/>
        <v>2000</v>
      </c>
      <c r="I45" s="233">
        <f t="shared" si="17"/>
        <v>2000</v>
      </c>
      <c r="J45" s="213">
        <f t="shared" si="17"/>
        <v>2000</v>
      </c>
    </row>
    <row r="46" spans="2:10" s="110" customFormat="1" ht="30" customHeight="1">
      <c r="B46" s="326">
        <v>42</v>
      </c>
      <c r="C46" s="329"/>
      <c r="D46" s="330"/>
      <c r="E46" s="108" t="s">
        <v>65</v>
      </c>
      <c r="F46" s="232">
        <v>2214</v>
      </c>
      <c r="G46" s="232">
        <v>2985</v>
      </c>
      <c r="H46" s="220">
        <v>2000</v>
      </c>
      <c r="I46" s="220">
        <v>2000</v>
      </c>
      <c r="J46" s="222">
        <v>2000</v>
      </c>
    </row>
    <row r="47" spans="2:10" s="111" customFormat="1" ht="30" customHeight="1">
      <c r="B47" s="331" t="s">
        <v>62</v>
      </c>
      <c r="C47" s="332"/>
      <c r="D47" s="333"/>
      <c r="E47" s="137" t="s">
        <v>53</v>
      </c>
      <c r="F47" s="237">
        <f>F49</f>
        <v>21117</v>
      </c>
      <c r="G47" s="237">
        <f t="shared" ref="G47:J47" si="18">G49</f>
        <v>42153</v>
      </c>
      <c r="H47" s="237">
        <f t="shared" si="18"/>
        <v>40000</v>
      </c>
      <c r="I47" s="237">
        <f t="shared" si="18"/>
        <v>40000</v>
      </c>
      <c r="J47" s="250">
        <f t="shared" si="18"/>
        <v>40000</v>
      </c>
    </row>
    <row r="48" spans="2:10" s="111" customFormat="1" ht="30" customHeight="1">
      <c r="B48" s="339">
        <v>4</v>
      </c>
      <c r="C48" s="337"/>
      <c r="D48" s="338"/>
      <c r="E48" s="136" t="s">
        <v>5</v>
      </c>
      <c r="F48" s="238">
        <f>F49</f>
        <v>21117</v>
      </c>
      <c r="G48" s="238">
        <f t="shared" ref="G48:J48" si="19">G49</f>
        <v>42153</v>
      </c>
      <c r="H48" s="238">
        <f t="shared" si="19"/>
        <v>40000</v>
      </c>
      <c r="I48" s="238">
        <f t="shared" si="19"/>
        <v>40000</v>
      </c>
      <c r="J48" s="251">
        <f t="shared" si="19"/>
        <v>40000</v>
      </c>
    </row>
    <row r="49" spans="2:11" s="99" customFormat="1" ht="30" customHeight="1">
      <c r="B49" s="326">
        <v>42</v>
      </c>
      <c r="C49" s="329"/>
      <c r="D49" s="330"/>
      <c r="E49" s="108" t="s">
        <v>65</v>
      </c>
      <c r="F49" s="202">
        <v>21117</v>
      </c>
      <c r="G49" s="202">
        <v>42153</v>
      </c>
      <c r="H49" s="202">
        <v>40000</v>
      </c>
      <c r="I49" s="202">
        <v>40000</v>
      </c>
      <c r="J49" s="219">
        <v>40000</v>
      </c>
    </row>
    <row r="50" spans="2:11" s="24" customFormat="1" ht="30" customHeight="1">
      <c r="B50" s="331">
        <v>94</v>
      </c>
      <c r="C50" s="332"/>
      <c r="D50" s="333"/>
      <c r="E50" s="137" t="s">
        <v>64</v>
      </c>
      <c r="F50" s="236">
        <f>F51</f>
        <v>614</v>
      </c>
      <c r="G50" s="236">
        <f t="shared" ref="G50:J51" si="20">G51</f>
        <v>6636</v>
      </c>
      <c r="H50" s="236">
        <f t="shared" si="20"/>
        <v>6636</v>
      </c>
      <c r="I50" s="236">
        <f t="shared" si="20"/>
        <v>0</v>
      </c>
      <c r="J50" s="249">
        <f t="shared" si="20"/>
        <v>0</v>
      </c>
    </row>
    <row r="51" spans="2:11" s="24" customFormat="1" ht="30" customHeight="1">
      <c r="B51" s="339">
        <v>4</v>
      </c>
      <c r="C51" s="337"/>
      <c r="D51" s="338"/>
      <c r="E51" s="136" t="s">
        <v>5</v>
      </c>
      <c r="F51" s="233">
        <f>F52</f>
        <v>614</v>
      </c>
      <c r="G51" s="233">
        <f t="shared" si="20"/>
        <v>6636</v>
      </c>
      <c r="H51" s="233">
        <f t="shared" si="20"/>
        <v>6636</v>
      </c>
      <c r="I51" s="233">
        <f t="shared" si="20"/>
        <v>0</v>
      </c>
      <c r="J51" s="213">
        <f t="shared" si="20"/>
        <v>0</v>
      </c>
    </row>
    <row r="52" spans="2:11" s="24" customFormat="1" ht="30" customHeight="1">
      <c r="B52" s="326">
        <v>42</v>
      </c>
      <c r="C52" s="329"/>
      <c r="D52" s="330"/>
      <c r="E52" s="108" t="s">
        <v>65</v>
      </c>
      <c r="F52" s="202">
        <v>614</v>
      </c>
      <c r="G52" s="202">
        <v>6636</v>
      </c>
      <c r="H52" s="202">
        <v>6636</v>
      </c>
      <c r="I52" s="202">
        <v>0</v>
      </c>
      <c r="J52" s="219">
        <v>0</v>
      </c>
    </row>
    <row r="53" spans="2:11" s="112" customFormat="1" ht="30" customHeight="1">
      <c r="B53" s="331" t="s">
        <v>63</v>
      </c>
      <c r="C53" s="332"/>
      <c r="D53" s="333"/>
      <c r="E53" s="137" t="s">
        <v>54</v>
      </c>
      <c r="F53" s="237">
        <f>F55</f>
        <v>727</v>
      </c>
      <c r="G53" s="237">
        <f t="shared" ref="G53:J53" si="21">G55</f>
        <v>3982</v>
      </c>
      <c r="H53" s="237">
        <f t="shared" si="21"/>
        <v>3982</v>
      </c>
      <c r="I53" s="237">
        <f t="shared" si="21"/>
        <v>3982</v>
      </c>
      <c r="J53" s="250">
        <f t="shared" si="21"/>
        <v>3982</v>
      </c>
    </row>
    <row r="54" spans="2:11" s="112" customFormat="1" ht="30" customHeight="1">
      <c r="B54" s="339">
        <v>4</v>
      </c>
      <c r="C54" s="337"/>
      <c r="D54" s="338"/>
      <c r="E54" s="136" t="s">
        <v>5</v>
      </c>
      <c r="F54" s="238">
        <f>F55</f>
        <v>727</v>
      </c>
      <c r="G54" s="238">
        <f t="shared" ref="G54:J54" si="22">G55</f>
        <v>3982</v>
      </c>
      <c r="H54" s="238">
        <f t="shared" si="22"/>
        <v>3982</v>
      </c>
      <c r="I54" s="238">
        <f t="shared" si="22"/>
        <v>3982</v>
      </c>
      <c r="J54" s="251">
        <f t="shared" si="22"/>
        <v>3982</v>
      </c>
    </row>
    <row r="55" spans="2:11" s="99" customFormat="1" ht="30" customHeight="1" thickBot="1">
      <c r="B55" s="346">
        <v>42</v>
      </c>
      <c r="C55" s="347"/>
      <c r="D55" s="348"/>
      <c r="E55" s="240" t="s">
        <v>65</v>
      </c>
      <c r="F55" s="241">
        <v>727</v>
      </c>
      <c r="G55" s="242">
        <v>3982</v>
      </c>
      <c r="H55" s="242">
        <v>3982</v>
      </c>
      <c r="I55" s="242">
        <v>3982</v>
      </c>
      <c r="J55" s="252">
        <v>3982</v>
      </c>
    </row>
    <row r="56" spans="2:11" s="24" customFormat="1" ht="30" customHeight="1">
      <c r="B56" s="115"/>
      <c r="C56" s="115"/>
      <c r="D56" s="115"/>
      <c r="E56" s="117"/>
      <c r="F56" s="118"/>
      <c r="G56" s="118"/>
      <c r="H56" s="119"/>
      <c r="I56" s="119"/>
      <c r="J56" s="119"/>
    </row>
    <row r="57" spans="2:11" s="24" customFormat="1" ht="30" customHeight="1" thickBot="1">
      <c r="B57" s="352" t="s">
        <v>106</v>
      </c>
      <c r="C57" s="352"/>
      <c r="D57" s="352"/>
      <c r="E57" s="352"/>
      <c r="F57" s="352"/>
      <c r="G57" s="352"/>
      <c r="H57" s="352"/>
      <c r="I57" s="161"/>
      <c r="J57" s="161"/>
    </row>
    <row r="58" spans="2:11" s="24" customFormat="1" ht="30" customHeight="1">
      <c r="B58" s="316" t="s">
        <v>6</v>
      </c>
      <c r="C58" s="317"/>
      <c r="D58" s="317"/>
      <c r="E58" s="318"/>
      <c r="F58" s="22" t="s">
        <v>89</v>
      </c>
      <c r="G58" s="22" t="s">
        <v>85</v>
      </c>
      <c r="H58" s="22" t="s">
        <v>86</v>
      </c>
      <c r="I58" s="253" t="s">
        <v>87</v>
      </c>
      <c r="J58" s="254" t="s">
        <v>88</v>
      </c>
      <c r="K58" s="116"/>
    </row>
    <row r="59" spans="2:11" s="99" customFormat="1" ht="30" customHeight="1">
      <c r="B59" s="343">
        <v>31</v>
      </c>
      <c r="C59" s="344"/>
      <c r="D59" s="345"/>
      <c r="E59" s="121" t="s">
        <v>4</v>
      </c>
      <c r="F59" s="255">
        <f>F31</f>
        <v>20645</v>
      </c>
      <c r="G59" s="255">
        <f t="shared" ref="G59:J59" si="23">G31</f>
        <v>20723</v>
      </c>
      <c r="H59" s="255">
        <f t="shared" si="23"/>
        <v>32620</v>
      </c>
      <c r="I59" s="255">
        <f t="shared" si="23"/>
        <v>31159</v>
      </c>
      <c r="J59" s="256">
        <f t="shared" si="23"/>
        <v>31300</v>
      </c>
    </row>
    <row r="60" spans="2:11" s="99" customFormat="1" ht="30" customHeight="1">
      <c r="B60" s="343">
        <v>32</v>
      </c>
      <c r="C60" s="344"/>
      <c r="D60" s="345"/>
      <c r="E60" s="121" t="s">
        <v>12</v>
      </c>
      <c r="F60" s="255">
        <f>F27+F32+F39</f>
        <v>6426</v>
      </c>
      <c r="G60" s="255">
        <f t="shared" ref="G60:J60" si="24">G27+G32+G39</f>
        <v>9400</v>
      </c>
      <c r="H60" s="255">
        <f t="shared" si="24"/>
        <v>10600</v>
      </c>
      <c r="I60" s="255">
        <f t="shared" si="24"/>
        <v>10600</v>
      </c>
      <c r="J60" s="256">
        <f t="shared" si="24"/>
        <v>10600</v>
      </c>
    </row>
    <row r="61" spans="2:11" s="99" customFormat="1" ht="30" customHeight="1">
      <c r="B61" s="343">
        <v>34</v>
      </c>
      <c r="C61" s="344"/>
      <c r="D61" s="345"/>
      <c r="E61" s="121" t="s">
        <v>36</v>
      </c>
      <c r="F61" s="255">
        <f>F28+F33+F36</f>
        <v>282</v>
      </c>
      <c r="G61" s="255">
        <f t="shared" ref="G61:J61" si="25">G28+G33+G36</f>
        <v>458</v>
      </c>
      <c r="H61" s="255">
        <f t="shared" si="25"/>
        <v>467</v>
      </c>
      <c r="I61" s="255">
        <f t="shared" si="25"/>
        <v>467</v>
      </c>
      <c r="J61" s="256">
        <f t="shared" si="25"/>
        <v>467</v>
      </c>
    </row>
    <row r="62" spans="2:11" s="99" customFormat="1" ht="30" customHeight="1">
      <c r="B62" s="343">
        <v>42</v>
      </c>
      <c r="C62" s="344"/>
      <c r="D62" s="345"/>
      <c r="E62" s="121" t="s">
        <v>65</v>
      </c>
      <c r="F62" s="255">
        <f>F46+F49+F52+F55</f>
        <v>24672</v>
      </c>
      <c r="G62" s="255">
        <f t="shared" ref="G62:J62" si="26">G46+G49+G52+G55</f>
        <v>55756</v>
      </c>
      <c r="H62" s="255">
        <f t="shared" si="26"/>
        <v>52618</v>
      </c>
      <c r="I62" s="255">
        <f t="shared" si="26"/>
        <v>45982</v>
      </c>
      <c r="J62" s="256">
        <f t="shared" si="26"/>
        <v>45982</v>
      </c>
    </row>
    <row r="63" spans="2:11" s="99" customFormat="1" ht="30" customHeight="1" thickBot="1">
      <c r="B63" s="349"/>
      <c r="C63" s="350"/>
      <c r="D63" s="351"/>
      <c r="E63" s="120"/>
      <c r="F63" s="257"/>
      <c r="G63" s="257"/>
      <c r="H63" s="258"/>
      <c r="I63" s="239"/>
      <c r="J63" s="203"/>
    </row>
    <row r="64" spans="2:11" s="122" customFormat="1" ht="30" customHeight="1" thickBot="1">
      <c r="B64" s="340" t="s">
        <v>66</v>
      </c>
      <c r="C64" s="341"/>
      <c r="D64" s="341"/>
      <c r="E64" s="342"/>
      <c r="F64" s="259">
        <f>F62+F61+F60+F59</f>
        <v>52025</v>
      </c>
      <c r="G64" s="259">
        <f t="shared" ref="G64:J64" si="27">G62+G61+G60+G59</f>
        <v>86337</v>
      </c>
      <c r="H64" s="259">
        <f t="shared" si="27"/>
        <v>96305</v>
      </c>
      <c r="I64" s="259">
        <f t="shared" si="27"/>
        <v>88208</v>
      </c>
      <c r="J64" s="260">
        <f t="shared" si="27"/>
        <v>88349</v>
      </c>
    </row>
  </sheetData>
  <mergeCells count="60">
    <mergeCell ref="B2:H2"/>
    <mergeCell ref="B41:D41"/>
    <mergeCell ref="B4:H4"/>
    <mergeCell ref="B6:E6"/>
    <mergeCell ref="B7:E7"/>
    <mergeCell ref="B8:D8"/>
    <mergeCell ref="B20:D20"/>
    <mergeCell ref="B21:D21"/>
    <mergeCell ref="B9:D9"/>
    <mergeCell ref="B40:D40"/>
    <mergeCell ref="B25:D25"/>
    <mergeCell ref="B32:D32"/>
    <mergeCell ref="B31:D31"/>
    <mergeCell ref="B29:D29"/>
    <mergeCell ref="B28:D28"/>
    <mergeCell ref="B30:D30"/>
    <mergeCell ref="B47:D4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2:D22"/>
    <mergeCell ref="B27:D27"/>
    <mergeCell ref="B26:D26"/>
    <mergeCell ref="B23:D23"/>
    <mergeCell ref="B24:D24"/>
    <mergeCell ref="B64:E64"/>
    <mergeCell ref="B49:D49"/>
    <mergeCell ref="B62:D62"/>
    <mergeCell ref="B61:D61"/>
    <mergeCell ref="B60:D60"/>
    <mergeCell ref="B59:D59"/>
    <mergeCell ref="B53:D53"/>
    <mergeCell ref="B55:D55"/>
    <mergeCell ref="B63:D63"/>
    <mergeCell ref="B58:E58"/>
    <mergeCell ref="B57:H57"/>
    <mergeCell ref="B54:D54"/>
    <mergeCell ref="B33:D33"/>
    <mergeCell ref="B52:D52"/>
    <mergeCell ref="B50:D50"/>
    <mergeCell ref="B46:D46"/>
    <mergeCell ref="B44:D44"/>
    <mergeCell ref="B38:D38"/>
    <mergeCell ref="B39:D39"/>
    <mergeCell ref="B51:D51"/>
    <mergeCell ref="B48:D48"/>
    <mergeCell ref="B45:D45"/>
    <mergeCell ref="B42:D42"/>
    <mergeCell ref="B43:D43"/>
    <mergeCell ref="B34:D34"/>
    <mergeCell ref="B35:D35"/>
    <mergeCell ref="B36:D36"/>
    <mergeCell ref="B37:D37"/>
  </mergeCells>
  <pageMargins left="0.7" right="0.7" top="0.75" bottom="0.75" header="0.3" footer="0.3"/>
  <pageSetup paperSize="9" scale="76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20"/>
  <sheetViews>
    <sheetView topLeftCell="A4" workbookViewId="0">
      <selection activeCell="R32" sqref="R32"/>
    </sheetView>
  </sheetViews>
  <sheetFormatPr defaultRowHeight="15"/>
  <cols>
    <col min="9" max="9" width="12.85546875" customWidth="1"/>
    <col min="12" max="12" width="12.28515625" customWidth="1"/>
  </cols>
  <sheetData>
    <row r="2" spans="1:12">
      <c r="A2" s="382" t="s">
        <v>84</v>
      </c>
      <c r="B2" s="383"/>
      <c r="C2" s="383"/>
      <c r="D2" s="383"/>
      <c r="E2" s="383"/>
      <c r="F2" s="383"/>
      <c r="G2" s="383"/>
      <c r="H2" s="383"/>
      <c r="I2" s="383"/>
      <c r="J2" s="139"/>
      <c r="K2" s="139"/>
      <c r="L2" s="139"/>
    </row>
    <row r="3" spans="1:12" ht="30" customHeight="1">
      <c r="A3" s="383"/>
      <c r="B3" s="383"/>
      <c r="C3" s="383"/>
      <c r="D3" s="383"/>
      <c r="E3" s="383"/>
      <c r="F3" s="383"/>
      <c r="G3" s="383"/>
      <c r="H3" s="383"/>
      <c r="I3" s="383"/>
      <c r="J3" s="139"/>
      <c r="K3" s="139"/>
      <c r="L3" s="139"/>
    </row>
    <row r="4" spans="1:12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>
      <c r="A5" s="384" t="s">
        <v>79</v>
      </c>
      <c r="B5" s="384"/>
      <c r="C5" s="384"/>
      <c r="D5" s="384"/>
      <c r="E5" s="384"/>
      <c r="F5" s="384"/>
      <c r="G5" s="384"/>
      <c r="H5" s="384"/>
      <c r="I5" s="384"/>
      <c r="J5" s="139"/>
      <c r="K5" s="139"/>
      <c r="L5" s="139"/>
    </row>
    <row r="6" spans="1:12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>
      <c r="A8" s="141"/>
      <c r="B8" s="141"/>
      <c r="C8" s="141"/>
      <c r="D8" s="141"/>
      <c r="E8" s="141"/>
      <c r="F8" s="141"/>
      <c r="G8" s="141"/>
      <c r="H8" s="141"/>
      <c r="I8" s="141"/>
    </row>
    <row r="9" spans="1:12">
      <c r="A9" s="140" t="s">
        <v>80</v>
      </c>
      <c r="B9" s="140"/>
      <c r="C9" s="140"/>
      <c r="D9" s="140"/>
      <c r="E9" s="140"/>
      <c r="F9" s="140"/>
      <c r="G9" s="140"/>
      <c r="H9" s="140"/>
      <c r="I9" s="140"/>
    </row>
    <row r="10" spans="1:12">
      <c r="A10" s="141"/>
      <c r="B10" s="141"/>
      <c r="C10" s="141"/>
      <c r="D10" s="141"/>
      <c r="E10" s="141"/>
      <c r="F10" s="141"/>
      <c r="G10" s="141"/>
      <c r="H10" s="141"/>
      <c r="I10" s="141"/>
    </row>
    <row r="11" spans="1:12">
      <c r="A11" s="142" t="s">
        <v>81</v>
      </c>
      <c r="B11" s="141"/>
      <c r="C11" s="141"/>
      <c r="D11" s="141"/>
      <c r="E11" s="141"/>
      <c r="F11" s="141"/>
      <c r="G11" s="141"/>
      <c r="H11" s="141"/>
      <c r="I11" s="141"/>
    </row>
    <row r="12" spans="1:12">
      <c r="A12" s="141"/>
      <c r="B12" s="141"/>
      <c r="C12" s="141"/>
      <c r="D12" s="141"/>
      <c r="E12" s="141"/>
      <c r="F12" s="141"/>
      <c r="G12" s="141"/>
      <c r="H12" s="141"/>
      <c r="I12" s="141"/>
    </row>
    <row r="13" spans="1:12">
      <c r="A13" s="141"/>
      <c r="B13" s="141"/>
      <c r="C13" s="141"/>
      <c r="D13" s="141"/>
      <c r="E13" s="141"/>
      <c r="F13" s="141"/>
      <c r="G13" s="141"/>
      <c r="H13" s="141"/>
      <c r="I13" s="141"/>
    </row>
    <row r="14" spans="1:12">
      <c r="A14" s="141"/>
      <c r="B14" s="141"/>
      <c r="C14" s="141"/>
      <c r="D14" s="141"/>
      <c r="E14" s="141"/>
      <c r="F14" s="141"/>
      <c r="G14" s="141"/>
      <c r="H14" s="141"/>
      <c r="I14" s="141"/>
    </row>
    <row r="15" spans="1:12">
      <c r="A15" s="140" t="s">
        <v>82</v>
      </c>
      <c r="B15" s="140"/>
      <c r="C15" s="140"/>
      <c r="D15" s="140"/>
      <c r="E15" s="140"/>
      <c r="F15" s="140"/>
      <c r="G15" s="140"/>
      <c r="H15" s="140"/>
      <c r="I15" s="141"/>
    </row>
    <row r="16" spans="1:12">
      <c r="A16" s="141"/>
      <c r="B16" s="141"/>
      <c r="C16" s="141"/>
      <c r="D16" s="141"/>
      <c r="E16" s="141"/>
      <c r="F16" s="141"/>
      <c r="G16" s="141"/>
      <c r="H16" s="141"/>
      <c r="I16" s="141"/>
    </row>
    <row r="17" spans="1:9">
      <c r="A17" s="142" t="s">
        <v>83</v>
      </c>
      <c r="B17" s="141"/>
      <c r="C17" s="141"/>
      <c r="D17" s="141"/>
      <c r="E17" s="141"/>
      <c r="F17" s="141"/>
      <c r="G17" s="141"/>
      <c r="H17" s="141"/>
      <c r="I17" s="141"/>
    </row>
    <row r="18" spans="1:9">
      <c r="A18" s="141"/>
      <c r="B18" s="141"/>
      <c r="C18" s="141"/>
      <c r="D18" s="141"/>
      <c r="E18" s="141"/>
      <c r="F18" s="141"/>
      <c r="G18" s="141"/>
      <c r="H18" s="141"/>
      <c r="I18" s="141"/>
    </row>
    <row r="19" spans="1:9">
      <c r="A19" s="141"/>
      <c r="B19" s="141"/>
      <c r="C19" s="141"/>
      <c r="D19" s="141"/>
      <c r="E19" s="141"/>
      <c r="F19" s="141"/>
      <c r="G19" s="141"/>
      <c r="H19" s="141"/>
      <c r="I19" s="141"/>
    </row>
    <row r="20" spans="1:9">
      <c r="A20" s="141"/>
      <c r="B20" s="141"/>
      <c r="C20" s="141"/>
      <c r="D20" s="141"/>
      <c r="E20" s="141"/>
      <c r="F20" s="141"/>
      <c r="G20" s="141"/>
      <c r="H20" s="141"/>
      <c r="I20" s="141"/>
    </row>
  </sheetData>
  <mergeCells count="2">
    <mergeCell ref="A2:I3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2024-09-12T13:05:58Z</cp:lastPrinted>
  <dcterms:created xsi:type="dcterms:W3CDTF">2022-08-12T12:51:27Z</dcterms:created>
  <dcterms:modified xsi:type="dcterms:W3CDTF">2024-12-16T11:54:17Z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